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6" windowHeight="4656" activeTab="0"/>
  </bookViews>
  <sheets>
    <sheet name="MENSUAL" sheetId="1" r:id="rId1"/>
  </sheets>
  <definedNames/>
  <calcPr fullCalcOnLoad="1"/>
</workbook>
</file>

<file path=xl/sharedStrings.xml><?xml version="1.0" encoding="utf-8"?>
<sst xmlns="http://schemas.openxmlformats.org/spreadsheetml/2006/main" count="603" uniqueCount="592">
  <si>
    <t>TESORERÍA MUNICIPAL</t>
  </si>
  <si>
    <t>DIRECCIÓN GENERAL DE INGRESOS</t>
  </si>
  <si>
    <t>PRONOSTICO DE INGRESOS PARA EL EJERCICIO FISCAL 2017</t>
  </si>
  <si>
    <t>Cuenta</t>
  </si>
  <si>
    <t>Descripción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</si>
  <si>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</si>
  <si>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</si>
  <si>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</si>
  <si>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</si>
  <si>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</si>
  <si>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</si>
  <si>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</si>
  <si>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</si>
  <si>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</si>
  <si>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</si>
  <si>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</si>
  <si>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</si>
  <si>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</si>
  <si>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41100-0000-0000-0000-0000</t>
  </si>
  <si>
    <t>IMPUESTOS</t>
  </si>
  <si>
    <t>41110-0000-0000-0000-0000</t>
  </si>
  <si>
    <t>IMPUESTO SOBRE LOS INGRESOS</t>
  </si>
  <si>
    <t>41110-1100-0001-0001-0000</t>
  </si>
  <si>
    <t>JUEGOS Y APUESTAS PERMITIDAS</t>
  </si>
  <si>
    <t>41110-1100-0001-0002-0000</t>
  </si>
  <si>
    <t>DIVERSIONES Y ESPECTÁCULOS PÚBLICOS</t>
  </si>
  <si>
    <t>41110-1100-0001-0003-0000</t>
  </si>
  <si>
    <t>RIFAS SORTEOS LOTERÍAS Y CONCURSOS</t>
  </si>
  <si>
    <t>41120-0000-0000-0000-0000</t>
  </si>
  <si>
    <t>IMPUESTOS SOBRE EL PATRIMONIO</t>
  </si>
  <si>
    <t>41120-1200-0001-0051-0000</t>
  </si>
  <si>
    <t>PREDIAL</t>
  </si>
  <si>
    <t>41120-1200-0001-0052-0000</t>
  </si>
  <si>
    <t>TRASLACIÓN DE DOMINIO</t>
  </si>
  <si>
    <t>41120-1200-0001-0053-0000</t>
  </si>
  <si>
    <t>DIVISIÓN Y LOTIFICACIÓN DE INMUEBLES</t>
  </si>
  <si>
    <t>41120-1200-0001-0054-0000</t>
  </si>
  <si>
    <t>FRACCIONAMIENTO</t>
  </si>
  <si>
    <t>41130-0000-0000-0000-0000</t>
  </si>
  <si>
    <t>IMPUESTOS SOBRE LA PRODUCCION EL CONSUMO</t>
  </si>
  <si>
    <t>41130-1300-0001-0101-0000</t>
  </si>
  <si>
    <t>EXPLOTACIÓN DE BANCOS DE MÁRMOLES, CANTE</t>
  </si>
  <si>
    <t>41150-0000-0000-0000-0000</t>
  </si>
  <si>
    <t>IMPUESTOS SOBRE NOMINAS Y ASIMILABLES</t>
  </si>
  <si>
    <t>41150-1500-0001-0201-0000</t>
  </si>
  <si>
    <t>41160-0000-0000-0000-0000</t>
  </si>
  <si>
    <t>IMPUESTOS ECOLOGICOS</t>
  </si>
  <si>
    <t>41160-1600-0001-0251-0000</t>
  </si>
  <si>
    <t>41170-0000-0000-0000-0000</t>
  </si>
  <si>
    <t>ACCESORIOS</t>
  </si>
  <si>
    <t>41170-1700-0001-0301-0000</t>
  </si>
  <si>
    <t>RECARGOS POR EJECUCIÓN</t>
  </si>
  <si>
    <t>41170-1700-0001-0302-0000</t>
  </si>
  <si>
    <t>41170-1700-0001-0303-0000</t>
  </si>
  <si>
    <t>GTOS DE EJECUCIÓN JUEGOS APUESTAS PERMIT</t>
  </si>
  <si>
    <t>41170-1700-0001-0304-0000</t>
  </si>
  <si>
    <t>RECARGOS POR JUEGOS Y APUESTAS PERMITIDA</t>
  </si>
  <si>
    <t>41170-1700-0001-0305-0000</t>
  </si>
  <si>
    <t>MULTAS JUEGOS Y APUESTAS PERMITIDAS</t>
  </si>
  <si>
    <t>41170-1700-0001-0306-0000</t>
  </si>
  <si>
    <t>GTOS D EJEC X DIVERSION Y ESPECTS PUBLIC</t>
  </si>
  <si>
    <t>41170-1700-0001-0307-0000</t>
  </si>
  <si>
    <t>RECARGOS IMPUESTO DE DIVERSION Y ESPECTA</t>
  </si>
  <si>
    <t>41170-1700-0001-0308-0000</t>
  </si>
  <si>
    <t>GASTOS DE EJECUCIÓN DE IMPUESTO PREDIAL</t>
  </si>
  <si>
    <t>41170-1700-0001-0309-0000</t>
  </si>
  <si>
    <t>RECARGOS DE IMPUESTO PREDIAL</t>
  </si>
  <si>
    <t>41170-1700-0001-0310-0000</t>
  </si>
  <si>
    <t>MULTAS DE IMPUESTO PREDIAL</t>
  </si>
  <si>
    <t>41170-1700-0001-0311-0000</t>
  </si>
  <si>
    <t>REZAGO DE IMPUESTO PREDIAL</t>
  </si>
  <si>
    <t>41170-1700-0001-0312-0000</t>
  </si>
  <si>
    <t>GASTOS DE EJECUCIÓN TRASLADO DE DOMINIO</t>
  </si>
  <si>
    <t>41170-1700-0001-0313-0000</t>
  </si>
  <si>
    <t>RECARGOS DE TRASLADO DE DOMINIO</t>
  </si>
  <si>
    <t>41170-1700-0001-0314-0000</t>
  </si>
  <si>
    <t>MULTAS DE TRASLADO DE DOMINIO</t>
  </si>
  <si>
    <t>41170-1700-0001-0316-0000</t>
  </si>
  <si>
    <t>RECARGOS DE DIVISION / LOTIFICACION INMU</t>
  </si>
  <si>
    <t>41170-1700-0001-0317-0000</t>
  </si>
  <si>
    <t>GASTOS EJECUCIÓN POR PUBLICACION DE EDIC</t>
  </si>
  <si>
    <t>41170-1700-0001-0318-0000</t>
  </si>
  <si>
    <t>GASTOS POR REMATE IMPUESTO</t>
  </si>
  <si>
    <t>41190-0000-0000-0000-0000</t>
  </si>
  <si>
    <t>OTROS IMPUESTOS</t>
  </si>
  <si>
    <t>41190-1800-0001-0400-0000</t>
  </si>
  <si>
    <t>41300-0000-0000-0000-0000</t>
  </si>
  <si>
    <t>CONTRIBUCIONES DE MEJORAS</t>
  </si>
  <si>
    <t>41310-0000-0000-0000-0000</t>
  </si>
  <si>
    <t>CONTRIBUCIONES DE MEJORAS POR OBRAS PÚBL</t>
  </si>
  <si>
    <t>41310-3100-0001-0701-0000</t>
  </si>
  <si>
    <t>POR EJECUCIÓN DE OBRAS PÚBLICAS</t>
  </si>
  <si>
    <t>41310-3100-0001-0702-0000</t>
  </si>
  <si>
    <t>RECUPERACIÓN CREDITOS FIDOC</t>
  </si>
  <si>
    <t>41310-3100-0001-0703-0000</t>
  </si>
  <si>
    <t>41310-3100-0001-0707-0000</t>
  </si>
  <si>
    <t>41310-3100-0001-0710-0000</t>
  </si>
  <si>
    <t>AUTOCONST. Y MEJOR DE VIV IVEG</t>
  </si>
  <si>
    <t>41310-3100-0001-0713-0000</t>
  </si>
  <si>
    <t>POR EJECUCION DE OBRAS PUBLICAS (FIDOC)</t>
  </si>
  <si>
    <t>41310-3100-0001-0714-0000</t>
  </si>
  <si>
    <t>APORT.OBRAS ALUMBRADO VAR.COL.</t>
  </si>
  <si>
    <t>41310-3100-0001-0715-0000</t>
  </si>
  <si>
    <t>ELECTRIFICACION VARIAS COMUNID</t>
  </si>
  <si>
    <t>41310-3100-0001-0716-0000</t>
  </si>
  <si>
    <t>APORTACIONES SUMINISTRO DE AGUA POTABLE ZO</t>
  </si>
  <si>
    <t>41920-3900-0000-0000-0000</t>
  </si>
  <si>
    <t>CONTRIBUCIONES DE MEJORAS, DERECHOS, PRO</t>
  </si>
  <si>
    <t>41920-3900-0001-2401-0000</t>
  </si>
  <si>
    <t>CONTRIBUCION DE MEJORAS NO COMPRENDIDAS</t>
  </si>
  <si>
    <t>41400-0000-0000-0000-0000</t>
  </si>
  <si>
    <t>DERECHOS</t>
  </si>
  <si>
    <t>41410-0000-0000-0000-0000</t>
  </si>
  <si>
    <t>DERECHOS POR EL USO, GOCE, APROVECHAMIEN</t>
  </si>
  <si>
    <t>41410-4100-0001-0800-0000</t>
  </si>
  <si>
    <t>USO DE ESTACIONES DE TRANSFERENCIA</t>
  </si>
  <si>
    <t>41410-4100-0001-0801-0000</t>
  </si>
  <si>
    <t>CONCESIÓN DE SANITARIOS</t>
  </si>
  <si>
    <t>41410-4100-0001-0802-0000</t>
  </si>
  <si>
    <t>SANITARIOS EN LOS MERCADOS</t>
  </si>
  <si>
    <t>41430-0000-0000-0000-0000</t>
  </si>
  <si>
    <t>DERECHOS POR PRESTACIÓN DE SERVICIOS</t>
  </si>
  <si>
    <t>41430-4300-0001-0901-0000</t>
  </si>
  <si>
    <t>SERVICIOS ESPECIALES DE LIMPIA</t>
  </si>
  <si>
    <t>41430-4300-0001-0902-0000</t>
  </si>
  <si>
    <t>SERVICIOS DE PANTEONES</t>
  </si>
  <si>
    <t>41430-4300-0001-0903-0000</t>
  </si>
  <si>
    <t>SERVICIOS DE RASTRO</t>
  </si>
  <si>
    <t>41430-4300-0001-0904-0000</t>
  </si>
  <si>
    <t>SERVICIOS EXTRAORDINARIOS DE POLICIA</t>
  </si>
  <si>
    <t>41430-4300-0001-0905-0000</t>
  </si>
  <si>
    <t>SERVICIOS DE SEGURIDAD PUBLICA POLICIA</t>
  </si>
  <si>
    <t>41430-4300-0001-0906-0000</t>
  </si>
  <si>
    <t>SERVICIOS DE SEGURIDAD PUBLICA A ESTABL</t>
  </si>
  <si>
    <t>41430-4300-0001-0907-0000</t>
  </si>
  <si>
    <t>SERVICIOS DE TRANSPORTE PUBLICO URBANO Y</t>
  </si>
  <si>
    <t>41430-4300-0001-0908-0000</t>
  </si>
  <si>
    <t>SERVICIOS DE TRANSPORTE PUBLICO MODIF. H</t>
  </si>
  <si>
    <t>41430-4300-0001-0909-0000</t>
  </si>
  <si>
    <t>SERVICIOS DE TRANSPORTE PUBLICO PERMISOS</t>
  </si>
  <si>
    <t>41430-4300-0001-0910-0000</t>
  </si>
  <si>
    <t>SERVICIOS EXTRAORDINARIOS DE TRANSITO</t>
  </si>
  <si>
    <t>41430-4300-0001-0911-0000</t>
  </si>
  <si>
    <t>ESTACIONAMIENTO FUNDADORES</t>
  </si>
  <si>
    <t>41430-4300-0001-0912-0000</t>
  </si>
  <si>
    <t>ESTACIONAMIENTO MARIANO ESCOBEDO</t>
  </si>
  <si>
    <t>41430-4300-0001-0913-0000</t>
  </si>
  <si>
    <t>ESTACIONAMIENTO JUAREZ</t>
  </si>
  <si>
    <t>41430-4300-0001-0914-0000</t>
  </si>
  <si>
    <t>ESTACIONAMIENTO TLACUACHE</t>
  </si>
  <si>
    <t>41430-4300-0001-0915-0000</t>
  </si>
  <si>
    <t>ESTACIONAMIENTO ALDAMA</t>
  </si>
  <si>
    <t>41430-4300-0001-0917-0000</t>
  </si>
  <si>
    <t>PENSION ESTACIONAMIENTO FUNDADORES</t>
  </si>
  <si>
    <t>41430-4300-0001-0918-0000</t>
  </si>
  <si>
    <t>PENSION ESTACIONAMIENTO MARIANO ESCOBEDO</t>
  </si>
  <si>
    <t>41430-4300-0001-0920-0000</t>
  </si>
  <si>
    <t>EXAMENES MEDICOS</t>
  </si>
  <si>
    <t>41430-4300-0001-0921-0000</t>
  </si>
  <si>
    <t>SERVICIOS CENTRO ANTIRRABICO</t>
  </si>
  <si>
    <t>41430-4300-0001-0922-0000</t>
  </si>
  <si>
    <t>CONSULTA DENTAL SALUD MPAL.</t>
  </si>
  <si>
    <t>41430-4300-0001-0924-0000</t>
  </si>
  <si>
    <t>DICTÁMENES DE PROTECCION CIVIL</t>
  </si>
  <si>
    <t>41430-4300-0001-0925-0000</t>
  </si>
  <si>
    <t>SIMULACROS PROTECCION CIVIL</t>
  </si>
  <si>
    <t>41430-4300-0001-0926-0000</t>
  </si>
  <si>
    <t>SERVICIOS EXTRAORDINARIOS DE PROTECCION</t>
  </si>
  <si>
    <t>41430-4300-0001-0927-0000</t>
  </si>
  <si>
    <t>ALINEAMIENTO Y NUMERO OFICIAL</t>
  </si>
  <si>
    <t>41430-4300-0001-0928-0000</t>
  </si>
  <si>
    <t>ALINEAMIENTO Y NUMERO OFICIAL PREDIOS MA</t>
  </si>
  <si>
    <t>41430-4300-0001-0929-0000</t>
  </si>
  <si>
    <t>INSTALACION DE TERRAZAS MOVILES</t>
  </si>
  <si>
    <t>41430-4300-0001-0930-0000</t>
  </si>
  <si>
    <t>LICENCIA DE CONSTRUCCION, REGULARIZACION</t>
  </si>
  <si>
    <t>41430-4300-0001-0931-0000</t>
  </si>
  <si>
    <t>FACTIBILIDAD DE ASENTAMIENTO DE CONSTRUC</t>
  </si>
  <si>
    <t>41430-4300-0001-0934-0000</t>
  </si>
  <si>
    <t>LICENCIA DE USO DE SUELO</t>
  </si>
  <si>
    <t>41430-4300-0001-0935-0000</t>
  </si>
  <si>
    <t>CERTIFICACIÓN DE NUMERO OFICIAL</t>
  </si>
  <si>
    <t>41430-4300-0001-0936-0000</t>
  </si>
  <si>
    <t>CERTIFICACION DE TERMINACION DE OBRA</t>
  </si>
  <si>
    <t>41430-4300-0001-0937-0000</t>
  </si>
  <si>
    <t>DICTAMEN DE FACTIBILIDAD PARA DIVIDIR O</t>
  </si>
  <si>
    <t>41430-4300-0001-0938-0000</t>
  </si>
  <si>
    <t>ESTUDIO TECNICO FACTIBILIDAD. DE USO DE</t>
  </si>
  <si>
    <t>41430-4300-0001-0939-0000</t>
  </si>
  <si>
    <t>LICENCIA CONSTRUCCION EN LA VIA PUBLICA</t>
  </si>
  <si>
    <t>41430-4300-0001-0940-0000</t>
  </si>
  <si>
    <t>41430-4300-0001-0941-0000</t>
  </si>
  <si>
    <t>AVALUOS DE INMUEBLES</t>
  </si>
  <si>
    <t>41430-4300-0001-0943-0000</t>
  </si>
  <si>
    <t>FOLIO GENERADO EN LA REVISION DE AVALUO</t>
  </si>
  <si>
    <t>41430-4300-0001-0944-0000</t>
  </si>
  <si>
    <t>LICENCIA DE FACTIBILIDAD DE USOS DE SUEL</t>
  </si>
  <si>
    <t>41430-4300-0001-0945-0000</t>
  </si>
  <si>
    <t>REV PROY FRACC Y DESARROLLOS</t>
  </si>
  <si>
    <t>41430-4300-0001-0946-0000</t>
  </si>
  <si>
    <t>AUTORIZACION DE TRAZA</t>
  </si>
  <si>
    <t>41430-4300-0001-0947-0000</t>
  </si>
  <si>
    <t>REVISION PROY EJECUTIVOS</t>
  </si>
  <si>
    <t>41430-4300-0001-0948-0000</t>
  </si>
  <si>
    <t>POR AUTORIZACION DE SECCIONAMIENTO, MODI</t>
  </si>
  <si>
    <t>41430-4300-0001-0949-0000</t>
  </si>
  <si>
    <t>POR SUPERVISION DE OBRA</t>
  </si>
  <si>
    <t>41430-4300-0001-0950-0000</t>
  </si>
  <si>
    <t>LICENCIA PARA EL ESTABLECIMIENTO DE ANUN</t>
  </si>
  <si>
    <t>41430-4300-0001-0953-0000</t>
  </si>
  <si>
    <t>POR INFLABLE</t>
  </si>
  <si>
    <t>41430-4300-0001-0954-0000</t>
  </si>
  <si>
    <t>ANUNCIOS COLOCADOS EN VEHICULOS DE SERVI</t>
  </si>
  <si>
    <t>41430-4300-0001-0955-0000</t>
  </si>
  <si>
    <t>POR DIFUSION FONETICA DE PUBLICIDAD EN V</t>
  </si>
  <si>
    <t>41430-4300-0001-0956-0000</t>
  </si>
  <si>
    <t>PERMISO EVENTUAL PARA LA VENTA DE BEBIDA</t>
  </si>
  <si>
    <t>41430-4300-0001-0957-0000</t>
  </si>
  <si>
    <t>PERMISO EVENTUAL PARA EXTENSION EN HORAR</t>
  </si>
  <si>
    <t>41430-4300-0001-0958-0000</t>
  </si>
  <si>
    <t>DICTAMEN POR EVALUACION DE IMPACTO AMBIE</t>
  </si>
  <si>
    <t>41430-4300-0001-0959-0000</t>
  </si>
  <si>
    <t>TRAMITE DE ESTUDIO DE RIESGO</t>
  </si>
  <si>
    <t>41430-4300-0001-0960-0000</t>
  </si>
  <si>
    <t>LICENCIA AMBIENTAL DE FUNCIONAMIENTO Y C</t>
  </si>
  <si>
    <t>41430-4300-0001-0961-0000</t>
  </si>
  <si>
    <t>PERMISO DE PODA Y TRASPLANTE DE ARBOLES</t>
  </si>
  <si>
    <t>41430-4300-0001-0962-0000</t>
  </si>
  <si>
    <t>PERMISO DE TALA URBANA DE ARBOLES</t>
  </si>
  <si>
    <t>41430-4300-0001-0963-0000</t>
  </si>
  <si>
    <t>CONSTANCIAS DE INSCRIPCION O NO INSCRIPC</t>
  </si>
  <si>
    <t>41430-4300-0001-0964-0000</t>
  </si>
  <si>
    <t>CONSTANCIAS DE EXISTENCIA O NO EXISTENCI</t>
  </si>
  <si>
    <t>41430-4300-0001-0965-0000</t>
  </si>
  <si>
    <t>CONSTANCIA DE NO ADEUDO DE OBRAS POR COO</t>
  </si>
  <si>
    <t>41430-4300-0001-0966-0000</t>
  </si>
  <si>
    <t>CERTIFICACIONES</t>
  </si>
  <si>
    <t>41430-4300-0001-0967-0000</t>
  </si>
  <si>
    <t>EXPEDICION DE CONSTANCIA CERTIFICADA DE</t>
  </si>
  <si>
    <t>41430-4300-0001-0968-0000</t>
  </si>
  <si>
    <t>CONSTANCIAS EXPEDIDAS POR LAS DEPENDENCI</t>
  </si>
  <si>
    <t>41430-4300-0001-0969-0000</t>
  </si>
  <si>
    <t>EXPEDICION DE CONSTANCIA DE NO INFRACCIO</t>
  </si>
  <si>
    <t>41430-4300-0001-0970-0000</t>
  </si>
  <si>
    <t>CERTIFICACION DE REQUISITOS A EMPRESAS D</t>
  </si>
  <si>
    <t>41430-4300-0001-0971-0000</t>
  </si>
  <si>
    <t>SERVICIOS EN MATERIA DE ACCESO A LA INFO</t>
  </si>
  <si>
    <t>41430-4300-0001-0972-0000</t>
  </si>
  <si>
    <t>DERECHOS DE ALUMBRADO PUBLICO</t>
  </si>
  <si>
    <t>41430-4300-0001-0973-0000</t>
  </si>
  <si>
    <t>EMISION DE LICENCIAS DE FUNCIONAMIENTO P</t>
  </si>
  <si>
    <t>41430-4300-0001-0974-0000</t>
  </si>
  <si>
    <t>REVISION DE TRAMITES Y CORREC. DATOS PADRON INMOBILIARIO</t>
  </si>
  <si>
    <t>41430-4300-0001-0975-0000</t>
  </si>
  <si>
    <t>CERTIFICACION DE TRAMITES PADRON INMOBILIARIO</t>
  </si>
  <si>
    <t>41430-4300-0001-0976-0000</t>
  </si>
  <si>
    <t>SERVICIO EXTRAORDINARIO PERSONAL APOYO I</t>
  </si>
  <si>
    <t>41430-4300-0001-0978-0000</t>
  </si>
  <si>
    <t>SERVICIOS DE PIPAS MUNICIPALES</t>
  </si>
  <si>
    <t>41430-4300-0001-0979-0000</t>
  </si>
  <si>
    <t>AUTORIZACIÓN DEL PROD. DE RED. DE EMISIÓN DE RUIDO</t>
  </si>
  <si>
    <t>41430-4300-0001-0980-0000</t>
  </si>
  <si>
    <t>PERMISO DE OP. DE DISP. EMISORES DE LUZ DE ALTA DENSIDAD POR DIA</t>
  </si>
  <si>
    <t>41430-4300-0001-0983-0000</t>
  </si>
  <si>
    <t>AUTORIZACIÓN CENTRO DE ACOPIO DE RESIDUOS SOLIDOS URBANOS</t>
  </si>
  <si>
    <t>41430-4300-0001-0985-0000</t>
  </si>
  <si>
    <t>PERMISO DE RECICLAJE DE RESIDUOS SOLIDOS URBANOS</t>
  </si>
  <si>
    <t>41430-4300-0001-0986-0000</t>
  </si>
  <si>
    <t>PERMISO PARA LA PRES. DE SERV. RELAT. A LA INST. ARREN U OPER. DE SANIT. PORT. O MOVILES</t>
  </si>
  <si>
    <t>41430-4300-0001-0987-0000</t>
  </si>
  <si>
    <t>PERMISO PARA LA PREST. DEL SERV. DE LIMPIEZAS DE FOSAS SEPTICAS</t>
  </si>
  <si>
    <t>41450-0000-0000-0000-0000</t>
  </si>
  <si>
    <t>OTROS DERECHOS</t>
  </si>
  <si>
    <t>41490-4400-0001-1151-0000</t>
  </si>
  <si>
    <t>41440-0000-0000-0000-0000</t>
  </si>
  <si>
    <t>ACCESORIOS DE DERECHO</t>
  </si>
  <si>
    <t>41440-4500-0001-1101-0000</t>
  </si>
  <si>
    <t>RECARGOS POR DERECHOS</t>
  </si>
  <si>
    <t>41440-4500-0001-1102-0000</t>
  </si>
  <si>
    <t>RECARGOS DE TRANSPORTE PUBLICO MUNICIPAL</t>
  </si>
  <si>
    <t>41440-4500-0001-1103-0000</t>
  </si>
  <si>
    <t>RECARGOS PENSIÓN ESTACIONAMIENTO</t>
  </si>
  <si>
    <t>41440-4500-0001-1104-0000</t>
  </si>
  <si>
    <t>RECARGOS POLICÍA AUXILIAR</t>
  </si>
  <si>
    <t>41440-4500-0001-1105-0000</t>
  </si>
  <si>
    <t>RECARGOS FISCALIZACION</t>
  </si>
  <si>
    <t>41440-4500-0001-1106-0000</t>
  </si>
  <si>
    <t>RECARGOS POR EJECUCION</t>
  </si>
  <si>
    <t>41440-4500-0001-1107-0000</t>
  </si>
  <si>
    <t>RECARGOS DE ALUMBRADO PÚBLICO</t>
  </si>
  <si>
    <t>41500-0000-0000-0000-0000</t>
  </si>
  <si>
    <t>PRODUCTOS DE TIPO CORRIENTE</t>
  </si>
  <si>
    <t>41510-0000-0000-0000-000</t>
  </si>
  <si>
    <t>PRODUCTOS DERIVADOS DE USO Y APROVECHAMIENTO</t>
  </si>
  <si>
    <t>41510-5100-0001-1201-0000</t>
  </si>
  <si>
    <t>41590-0000-0000-0000-0000</t>
  </si>
  <si>
    <t>OTROS PRODUCTOS QUE GENERAN INGRESOS CORRIENTES</t>
  </si>
  <si>
    <t>41590-5100-0004-1351-0000</t>
  </si>
  <si>
    <t>VENTA DE FORMAS VALORADAS DESARROLLO URB</t>
  </si>
  <si>
    <t>41590-5100-0004-1352-0000</t>
  </si>
  <si>
    <t>VENTA DE FORMATOS PERMISOS DE FISCALIZAC</t>
  </si>
  <si>
    <t>41590-5100-0004-1353-0000</t>
  </si>
  <si>
    <t>VENTA DE FORMAS VALORADAS DE IMPUESTOS I</t>
  </si>
  <si>
    <t>41590-5100-0004-1354-0000</t>
  </si>
  <si>
    <t>VENTA DE FORMAS VALORADAS MERCADOS</t>
  </si>
  <si>
    <t>41590-5100-0004-1355-0000</t>
  </si>
  <si>
    <t>INSCRIPCION AL PADRON DE IMPUESTOS INMOB</t>
  </si>
  <si>
    <t>41590-5100-0004-1356-0000</t>
  </si>
  <si>
    <t>INSCRIPCION AL PADRON MUNICIPAL DE PROVE</t>
  </si>
  <si>
    <t>41590-5100-0004-1357-0000</t>
  </si>
  <si>
    <t>INSCRIP AL PADRON MUN DE CONTRATISTAS</t>
  </si>
  <si>
    <t>41590-5100-0004-1358-0000</t>
  </si>
  <si>
    <t>INSCRIPCION AL PADRON PERITOS URBANOS Y</t>
  </si>
  <si>
    <t>41590-5100-0004-1359-0000</t>
  </si>
  <si>
    <t>REFRENDO AL PADRON PERITOS URBANOS Y PER</t>
  </si>
  <si>
    <t>41590-5100-0004-1360-0000</t>
  </si>
  <si>
    <t>VENTA DE BASES PARA LICITACION POR OBRA</t>
  </si>
  <si>
    <t>41590-5100-0004-1361-0000</t>
  </si>
  <si>
    <t>VENTA DE BASES PARA LICITACION DE ADQUIS</t>
  </si>
  <si>
    <t>41590-5100-0004-1362-0000</t>
  </si>
  <si>
    <t>VERIFICACION VEHICULAR EN TALLER MECANIC</t>
  </si>
  <si>
    <t>41590-5100-0004-1363-0000</t>
  </si>
  <si>
    <t>VENTA DE DESECHOS</t>
  </si>
  <si>
    <t>41590-5100-0004-1364-0000</t>
  </si>
  <si>
    <t>ARRENDAMIENTO DE PROPIEDADES MUNICIPALES</t>
  </si>
  <si>
    <t>41590-5100-0004-1366-0000</t>
  </si>
  <si>
    <t>ALMACENAJE O GUARDA DE BIENES MUEBLES</t>
  </si>
  <si>
    <t>41590-5100-0004-1367-0000</t>
  </si>
  <si>
    <t>REPOSICION O EXTRAVIO DE TARJETAS PARA E</t>
  </si>
  <si>
    <t>41590-5100-0004-1368-0000</t>
  </si>
  <si>
    <t>POR ACCESO A SANITARIOS PLAZA EXPIATORIO</t>
  </si>
  <si>
    <t>41590-5100-0004-1369-0000</t>
  </si>
  <si>
    <t>POR ACCESO A SANITARIOS JARDIN SAN JUAN</t>
  </si>
  <si>
    <t>41590-5100-0004-1370-0000</t>
  </si>
  <si>
    <t>POR SERVICIOS DE MENSAJERIA</t>
  </si>
  <si>
    <t>41590-5100-0004-1371-0000</t>
  </si>
  <si>
    <t>PERMISO PARA LA PRESENTACION DE ESPECTAC</t>
  </si>
  <si>
    <t>41590-5100-0004-1372-0000</t>
  </si>
  <si>
    <t>POR CADA HORA DE AMPLIACION DE HORARIO</t>
  </si>
  <si>
    <t>41590-5100-0004-1373-0000</t>
  </si>
  <si>
    <t>PERMISOS PARA LA CELEBRACION DE EVENTOS</t>
  </si>
  <si>
    <t>41590-5100-0004-1374-0000</t>
  </si>
  <si>
    <t>PERMISO PARA LA INSTALACION Y FUNCIONAMI</t>
  </si>
  <si>
    <t>41590-5100-0004-1375-0000</t>
  </si>
  <si>
    <t>POR SERVICIOS DE GRUA MUNICIPAL</t>
  </si>
  <si>
    <t>41590-5100-0004-1376-0000</t>
  </si>
  <si>
    <t>POR SERVICIOS DE PENSION MUNICIPAL</t>
  </si>
  <si>
    <t>41590-5100-0004-1377-0000</t>
  </si>
  <si>
    <t>OCUPACION Y USO DE LA VIA PUBLICA DE COM</t>
  </si>
  <si>
    <t>41590-5100-0004-1378-0000</t>
  </si>
  <si>
    <t>CEDULA DE EMPADRONAMIENTO</t>
  </si>
  <si>
    <t>41590-5100-0004-1379-0000</t>
  </si>
  <si>
    <t>PERMISOS DE LAS FESTIVIDADES EN VIA PUBL</t>
  </si>
  <si>
    <t>41590-5100-0004-1381-0000</t>
  </si>
  <si>
    <t>POR LA AUTORIZACION PARA EL FUNCIONAMIEN</t>
  </si>
  <si>
    <t>41590-5100-0004-1382-0000</t>
  </si>
  <si>
    <t>LICENCIA DE FUNCIONAMIENTO PARA LOCAL Y</t>
  </si>
  <si>
    <t>41590-5100-0004-1384-0000</t>
  </si>
  <si>
    <t>REFRENDO ANUAL DE LICENCIA DE FUNCIONAMI</t>
  </si>
  <si>
    <t>41590-5100-0004-1387-0000</t>
  </si>
  <si>
    <t>PERMISO POR CAMBIO DE GIRO</t>
  </si>
  <si>
    <t>41590-5100-0004-1388-0000</t>
  </si>
  <si>
    <t>PODAS DE ARBOLES 3 A 6 MTS</t>
  </si>
  <si>
    <t>41590-5100-0004-1390-0000</t>
  </si>
  <si>
    <t>TALAS DE ARBOLES Y TRASPLANTES</t>
  </si>
  <si>
    <t>41590-5100-0004-1391-0000</t>
  </si>
  <si>
    <t>TRITURACION DE PRODUCTO DE TALA</t>
  </si>
  <si>
    <t>41590-5100-0004-1392-0000</t>
  </si>
  <si>
    <t>VENTA DE PLANTA DEL VIVERO</t>
  </si>
  <si>
    <t>41590-5100-0004-1394-0000</t>
  </si>
  <si>
    <t>RENTA DE PALAPAS VIVERO MUNICIPAL</t>
  </si>
  <si>
    <t>41590-5100-0004-1395-0000</t>
  </si>
  <si>
    <t>ACCESO AL AREA DE JUEGOS INFANTILES EN E</t>
  </si>
  <si>
    <t>41590-5100-0004-1396-0000</t>
  </si>
  <si>
    <t>POR EL USO DE INVERNADERO PARA CAPACITAC</t>
  </si>
  <si>
    <t>41590-5100-0004-1397-0000</t>
  </si>
  <si>
    <t>POR LA VENTA DE HIELO RASTRO DE AVES</t>
  </si>
  <si>
    <t>41590-5100-0004-1399-0000</t>
  </si>
  <si>
    <t>VISITAS GUIADAS A PANTEON SAN NICOLAS</t>
  </si>
  <si>
    <t>41590-5100-0004-1400-0000</t>
  </si>
  <si>
    <t>BASURA QUE NO ES BASURA</t>
  </si>
  <si>
    <t>41590-5100-0004-1401-0000</t>
  </si>
  <si>
    <t>CONVENIO USO VIA PUBLICA</t>
  </si>
  <si>
    <t>41590-5100-0004-1402-0000</t>
  </si>
  <si>
    <t>LIMPIEZA GRAFITTI, APLICACIÓN DE ANTIGRA</t>
  </si>
  <si>
    <t>41590-5100-0004-1403-0000</t>
  </si>
  <si>
    <t>TRAMITE DE PASAPORTES</t>
  </si>
  <si>
    <t>41590-5100-0004-1404-0000</t>
  </si>
  <si>
    <t>COPIAS Y REPOSICIÓN DE DOCTOS.</t>
  </si>
  <si>
    <t>41590-5100-0004-1405-0000</t>
  </si>
  <si>
    <t>OTROS PRODUCTOS</t>
  </si>
  <si>
    <t>41590-5100-0004-1406-0000</t>
  </si>
  <si>
    <t>POR ACCESO A SANITARIOS EX ESTACIONAMIEN</t>
  </si>
  <si>
    <t>41590-5100-0004-1407-0000</t>
  </si>
  <si>
    <t>INTERESES POR INVERSIONES</t>
  </si>
  <si>
    <t>41590-5100-0004-1408-0000</t>
  </si>
  <si>
    <t>FORUM EDUCATIVO VOCACIONAL</t>
  </si>
  <si>
    <t>41590-5100-0004-1409-0000</t>
  </si>
  <si>
    <t>POR ACCESO A SANITARIOS MERCADO COMONFOR</t>
  </si>
  <si>
    <t>41590-5100-0004-1410-0000</t>
  </si>
  <si>
    <t>IMPRESIÓN DE PLANOS</t>
  </si>
  <si>
    <t>41590-5100-0004-1411-0000</t>
  </si>
  <si>
    <t>INSTALACION DE REDUCTORES DE VELOCIDAD</t>
  </si>
  <si>
    <t>41590-5100-0004-1413-0000</t>
  </si>
  <si>
    <t>REFRENDO A DIFERENTES PADRONES MUNICIPAL</t>
  </si>
  <si>
    <t>41590-5100-0004-1415-0000</t>
  </si>
  <si>
    <t>INSCRIPCIÓN PADRÓN PERITOS Y AUXILIARES</t>
  </si>
  <si>
    <t>41600-0000-0000-0000-0000</t>
  </si>
  <si>
    <t>APROVECHAMIENTOS DE TIPO CORRIENTE</t>
  </si>
  <si>
    <t>41620-0000-0000-0000-0000</t>
  </si>
  <si>
    <t>MULTAS</t>
  </si>
  <si>
    <t>41620-6100-0002-1551-0000</t>
  </si>
  <si>
    <t>MULTAS DE TRANSPORTE PUBLICO</t>
  </si>
  <si>
    <t>41620-6100-0002-1552-0000</t>
  </si>
  <si>
    <t>MULTAS DE TRANSPORTE (PAE)</t>
  </si>
  <si>
    <t>41620-6100-0002-1554-0000</t>
  </si>
  <si>
    <t>MULTAS ASEO PUBLICO (PAE)</t>
  </si>
  <si>
    <t>41620-6100-0002-1555-0000</t>
  </si>
  <si>
    <t>MULTAS DE POLICIA DELEGACION NORTE</t>
  </si>
  <si>
    <t>41620-6100-0002-1556-0000</t>
  </si>
  <si>
    <t>MULTAS POLICIA DELEGACIÓN ORIENTE</t>
  </si>
  <si>
    <t>41620-6100-0002-1557-0000</t>
  </si>
  <si>
    <t>MULTAS POLICIA DELEGACIÓN PONIENTE</t>
  </si>
  <si>
    <t>41620-6100-0002-1558-0000</t>
  </si>
  <si>
    <t>MULTA DE POLICIA (PAE)</t>
  </si>
  <si>
    <t>41620-6100-0002-1560-0000</t>
  </si>
  <si>
    <t>MULTAS DE TRANSITO MUNICIPAL</t>
  </si>
  <si>
    <t>41620-6100-0002-1561-0000</t>
  </si>
  <si>
    <t>MULTAS DE TRANSITO (PAE)</t>
  </si>
  <si>
    <t>41620-6100-0002-1562-0000</t>
  </si>
  <si>
    <t>MULTAS DE PROTECCION CIVIL</t>
  </si>
  <si>
    <t>41620-6100-0002-1563-0000</t>
  </si>
  <si>
    <t>MULTA PROTECCION CIVIL (PAE)</t>
  </si>
  <si>
    <t>41620-6100-0002-1564-0000</t>
  </si>
  <si>
    <t>MULTAS DESARROLLO URBANO</t>
  </si>
  <si>
    <t>41620-6100-0002-1565-0000</t>
  </si>
  <si>
    <t>MULTAS DE DESARROLLO URBANO (PAE)</t>
  </si>
  <si>
    <t>41620-6100-0002-1566-0000</t>
  </si>
  <si>
    <t>MULTAS FISCALIZACION</t>
  </si>
  <si>
    <t>41620-6100-0002-1567-0000</t>
  </si>
  <si>
    <t>MULTAS FISCALIZACION (PAE)</t>
  </si>
  <si>
    <t>41620-6100-0002-1569-0000</t>
  </si>
  <si>
    <t>MULTA PARQUES Y JARDINES (PAE)</t>
  </si>
  <si>
    <t>41620-6100-0002-1570-0000</t>
  </si>
  <si>
    <t>MULTAS DE VERIFICACION URBANA</t>
  </si>
  <si>
    <t>41620-6100-0002-1571-0000</t>
  </si>
  <si>
    <t>MULTAS DE VERIFICACION URBANA (PAE)</t>
  </si>
  <si>
    <t>41620-6100-0002-1572-0000</t>
  </si>
  <si>
    <t>MULTAS MEJORAMIENTO AMBIENTAL</t>
  </si>
  <si>
    <t>41620-6100-0002-1573-0000</t>
  </si>
  <si>
    <t>MULTA MEJORAMIENTO AMBIENTAL (PAE)</t>
  </si>
  <si>
    <t>41620-6100-0002-1574-0000</t>
  </si>
  <si>
    <t>MULTAS DE MERCADOS</t>
  </si>
  <si>
    <t>41620-6100-0002-1575-0000</t>
  </si>
  <si>
    <t>MULTAS DE MERCADOS (PAE)</t>
  </si>
  <si>
    <t>41620-6100-0002-1577-0000</t>
  </si>
  <si>
    <t>MULTAS JUZGADO ADMINISTRATIVO</t>
  </si>
  <si>
    <t>41620-6100-0002-1578-0000</t>
  </si>
  <si>
    <t>MULTAS SALUD MUNICIPAL (PAE)</t>
  </si>
  <si>
    <t>41620-6100-0002-1579-0000</t>
  </si>
  <si>
    <t>MULTAS DE TRANSPORTE DEL ESTADO</t>
  </si>
  <si>
    <t>41620-6100-0002-1580-0000</t>
  </si>
  <si>
    <t>MULTA TRANSPORTE GOBIERNO DEL ESTADO (PA</t>
  </si>
  <si>
    <t>41620-6100-0002-1581-0000</t>
  </si>
  <si>
    <t>MULTAS VERIFICACION VEHICULAR</t>
  </si>
  <si>
    <t>41620-6100-0002-1583-0000</t>
  </si>
  <si>
    <t>MULTAS FEDERALES</t>
  </si>
  <si>
    <t>41620-6100-0002-1584-0000</t>
  </si>
  <si>
    <t>GASTOS DE EJECUCION</t>
  </si>
  <si>
    <t>41620-6100-0002-1585-0000</t>
  </si>
  <si>
    <t>GASTOS EJECUCION MULTA POLICIA</t>
  </si>
  <si>
    <t>41620-6100-0002-1586-0000</t>
  </si>
  <si>
    <t>GASTOS EJECUCION MULTAS TRANSITO</t>
  </si>
  <si>
    <t>41620-6100-0002-1587-0000</t>
  </si>
  <si>
    <t>GASTOS EJECUCION MULTAS TRANSPORTE</t>
  </si>
  <si>
    <t>41620-6100-0002-1588-0000</t>
  </si>
  <si>
    <t>GASTOS EJECUCION MULTAS SALUBRIDAD</t>
  </si>
  <si>
    <t>41620-6100-0002-1589-0000</t>
  </si>
  <si>
    <t>GASTOS EJECUCION MULTAS FEDERALES</t>
  </si>
  <si>
    <t>41620-6100-0002-1591-0000</t>
  </si>
  <si>
    <t>GASTOS DE EJECUCION OBRAS X COOPERACIÓN</t>
  </si>
  <si>
    <t>41620-6100-0002-1592-0000</t>
  </si>
  <si>
    <t>RECARGOS OBRAS X COOPERACIÓN</t>
  </si>
  <si>
    <t>41620-6100-0002-1593-0000</t>
  </si>
  <si>
    <t>ACTUALIZACION DE MULTAS FEDERALES</t>
  </si>
  <si>
    <t>41620-6100-0002-1594-0000</t>
  </si>
  <si>
    <t>20% INDEMNIZACION POR CHEQUE DEVUELTO</t>
  </si>
  <si>
    <t>41620-6100-0002-1595-0000</t>
  </si>
  <si>
    <t>MULTAS DE OBRAS PUBLICAS (PAE)</t>
  </si>
  <si>
    <t>41620-6100-0002-1596-0000</t>
  </si>
  <si>
    <t>REINTEGR POR COBRO DE MULTAS FEDERALES</t>
  </si>
  <si>
    <t>41620-6100-0002-1600-0000</t>
  </si>
  <si>
    <t>MULTAS PROFESIONISTAS REG D.U. (PAE)</t>
  </si>
  <si>
    <t>41620-6100-0002-1601-0000</t>
  </si>
  <si>
    <t>RECUPERACION CHEQUES DEVUELTOS</t>
  </si>
  <si>
    <t>41620-6100-0002-1602-0000</t>
  </si>
  <si>
    <t>COOP. APOYO A ESCUELAS</t>
  </si>
  <si>
    <t>41620-6100-0002-1603-0000</t>
  </si>
  <si>
    <t>REHABILITACION DE CAMINOS</t>
  </si>
  <si>
    <t>41620-6100-0002-1605-0000</t>
  </si>
  <si>
    <t>RECUPERACION OBRAS VARIAS COMU</t>
  </si>
  <si>
    <t>41620-6100-0002-1607-0000</t>
  </si>
  <si>
    <t>PROYECTOS AGROPECUARIOS</t>
  </si>
  <si>
    <t>41620-6100-0002-1608-0000</t>
  </si>
  <si>
    <t>APORTACIONES PARA APOYOS VARIO</t>
  </si>
  <si>
    <t>41620-6100-0002-1611-0000</t>
  </si>
  <si>
    <t>MULTAS CONSEJO DE HONOR Y JUSTICIA</t>
  </si>
  <si>
    <t>41620-6100-0002-1612-0000</t>
  </si>
  <si>
    <t>GASTOS POR REMATE APROVECHAMIENTOS.</t>
  </si>
  <si>
    <t>41620-6100-0002-1613-0000</t>
  </si>
  <si>
    <t>MULTAS POR SANCIONES DE OBRA PÚBLICA</t>
  </si>
  <si>
    <t>41620-6100-0002-1614-0000</t>
  </si>
  <si>
    <t>MULTAS DIR. SERV. SEG. PRIV.</t>
  </si>
  <si>
    <t>41620-6100-0002-1615-0000</t>
  </si>
  <si>
    <t>MULTAS DIR. SERV. SEG. PRIV. (PAE)</t>
  </si>
  <si>
    <t>41620-6100-0002-1616-0000</t>
  </si>
  <si>
    <t>MULTA POR NO PORTAR HOLOG O DCTO D VERIF</t>
  </si>
  <si>
    <t>41620-6100-0002-1617-0000</t>
  </si>
  <si>
    <t>MULTA POR NO PORT HOLOG O DOC D VERI PAE</t>
  </si>
  <si>
    <t>41640-0000-0000-0000-0000</t>
  </si>
  <si>
    <t>REINTEGROS</t>
  </si>
  <si>
    <t>41640-6100-0004-1751-0000</t>
  </si>
  <si>
    <t>POR DAÑOS EN VIA PUBLICA</t>
  </si>
  <si>
    <t>41640-6100-0004-1752-0000</t>
  </si>
  <si>
    <t>POR DAÑOS INSTALACIONES DE ALUMBRADO PUB</t>
  </si>
  <si>
    <t>41640-6100-0004-1753-0000</t>
  </si>
  <si>
    <t>POR DAÑOS SEGURIDAD VIAL</t>
  </si>
  <si>
    <t>41640-6100-0004-1754-0000</t>
  </si>
  <si>
    <t>POR DAÑOS A PARQUES Y JARDINES</t>
  </si>
  <si>
    <t>41640-6100-0004-1755-0000</t>
  </si>
  <si>
    <t>POR DAÑOS SEGURIDAD PUBLICA</t>
  </si>
  <si>
    <t>41640-6100-0004-1756-0000</t>
  </si>
  <si>
    <t>POR EQUIPOS EXTRAVIADOS</t>
  </si>
  <si>
    <t>41640-6100-0004-1757-0000</t>
  </si>
  <si>
    <t>DAÑO PATRIMONIAL POR SINIESTRO</t>
  </si>
  <si>
    <t>41670-0000-0000-0000-0000</t>
  </si>
  <si>
    <t>APROV POR APORTACIONES Y COOPERACIONES</t>
  </si>
  <si>
    <t>41670-6100-0007-2001-0000</t>
  </si>
  <si>
    <t>41680-0000-0000-0000-0000</t>
  </si>
  <si>
    <t>ACCESORIOS DE APROVECHAMIENTOS</t>
  </si>
  <si>
    <t>41680-6100-0008-2052-0000</t>
  </si>
  <si>
    <t>RECARGOS SOBRE SALDOS INSOLUTOS CONVENIO</t>
  </si>
  <si>
    <t>41690-0000-0000-0000-0000</t>
  </si>
  <si>
    <t>OTROS APROVECHAMIENTOS</t>
  </si>
  <si>
    <t>41690-6100-0009-2101-0000</t>
  </si>
  <si>
    <t>41690-6100-0009-2103-0000</t>
  </si>
  <si>
    <t>EMISIÓN DE LICENCIAS MUNICIPIO</t>
  </si>
  <si>
    <t>41690-6100-0009-2104-0000</t>
  </si>
  <si>
    <t>REIMPRESIÓN DE RECIBOS DE NÓMINA</t>
  </si>
  <si>
    <t>42100-0000-0000-0000-0000</t>
  </si>
  <si>
    <t>PARTICIPACIONES Y APORTACIONES</t>
  </si>
  <si>
    <t>42110-0000-0000-0000-0000</t>
  </si>
  <si>
    <t>PARTICIPACIONES</t>
  </si>
  <si>
    <t>42110-8100-0001-2601-0000</t>
  </si>
  <si>
    <t>FONDO GENERAL PARTICIPACIONES FEDERALES</t>
  </si>
  <si>
    <t>42110-8100-0001-2602-0000</t>
  </si>
  <si>
    <t>FONDO DE FISCALIZACION</t>
  </si>
  <si>
    <t>42110-8100-0001-2603-0000</t>
  </si>
  <si>
    <t>IEPS DE GASOLINA</t>
  </si>
  <si>
    <t>42110-8100-0001-2604-0000</t>
  </si>
  <si>
    <t>IMPUESTO SOBRE TENENCIA</t>
  </si>
  <si>
    <t>42110-8100-0001-2605-0000</t>
  </si>
  <si>
    <t>DERECHOS X LICENCIAMIENTO Y ENAJENACION</t>
  </si>
  <si>
    <t>42110-8100-0001-2606-0000</t>
  </si>
  <si>
    <t>I.E.P.S (IMPUESTO ESPECIAL SOBRE PRODUCC</t>
  </si>
  <si>
    <t>42110-8100-0001-2607-0000</t>
  </si>
  <si>
    <t>ISAN</t>
  </si>
  <si>
    <t>42110-8100-0001-2608-0000</t>
  </si>
  <si>
    <t>FONDO DEL FOMENTO MUNICIPAL</t>
  </si>
  <si>
    <t>42110-8100-0001-2609-0000</t>
  </si>
  <si>
    <t>ISR PARTICIPABLE</t>
  </si>
  <si>
    <t>42120-0000-0000-0000-0000</t>
  </si>
  <si>
    <t>APORTACIONES</t>
  </si>
  <si>
    <t>42120-8200-0001-2701-0000</t>
  </si>
  <si>
    <t>FONDO APORTACION INFRAESTRUCTURA</t>
  </si>
  <si>
    <t>42120-8200-0001-2702-0000</t>
  </si>
  <si>
    <t>INTERESES POR INVERSION FONDO INFRAESTRU</t>
  </si>
  <si>
    <t>42120-8200-0001-2703-0000</t>
  </si>
  <si>
    <t>FONDO FORTALECIMIENTO MUNICIPAL</t>
  </si>
  <si>
    <t>42120-8200-0001-2704-0000</t>
  </si>
  <si>
    <t>INTERESES POR INVERSION FORTALECIMIENTO</t>
  </si>
  <si>
    <t>41230-0000-0000-0000-0000</t>
  </si>
  <si>
    <t>CONVENIOS</t>
  </si>
  <si>
    <t>42130-8300-0001-2801-0000</t>
  </si>
  <si>
    <t>CONVENIOS CON LA FEDERACION</t>
  </si>
  <si>
    <t>42130-8300-0001-2802-0000</t>
  </si>
  <si>
    <t>INTERESES POR CONVENIOS FEDERALES</t>
  </si>
  <si>
    <t>42130-8300-0001-2803-0000</t>
  </si>
  <si>
    <t>CONVENIOS CON GOBIERNO DEL ESTADO</t>
  </si>
  <si>
    <t>42130-8300-0001-2804-0000</t>
  </si>
  <si>
    <t>INTERESES POR CONVENIOS ESTATALES</t>
  </si>
  <si>
    <t>Total: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</si>
</sst>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8"/>
      <color indexed="18"/>
      <name val="Arial"/>
      <family val="2"/>
    </font>
    <font>
      <b/>
      <sz val="8"/>
      <color indexed="10"/>
      <name val="Arial"/>
      <family val="2"/>
    </font>
    <font>
      <b/>
      <sz val="8"/>
      <color indexed="18"/>
      <name val="Arial"/>
      <family val="2"/>
    </font>
    <font>
      <sz val="8"/>
      <color indexed="17"/>
      <name val="Arial"/>
      <family val="2"/>
    </font>
    <font>
      <sz val="8"/>
      <color indexed="54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"/>
      <family val="2"/>
    </font>
    <font>
      <sz val="8"/>
      <color rgb="FF000066"/>
      <name val="Arial"/>
      <family val="2"/>
    </font>
    <font>
      <b/>
      <sz val="8"/>
      <color rgb="FFFF0000"/>
      <name val="Arial"/>
      <family val="2"/>
    </font>
    <font>
      <b/>
      <sz val="8"/>
      <color rgb="FF000066"/>
      <name val="Arial"/>
      <family val="2"/>
    </font>
    <font>
      <sz val="8"/>
      <color rgb="FF336600"/>
      <name val="Arial"/>
      <family val="2"/>
    </font>
    <font>
      <sz val="8"/>
      <color theme="3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4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4" fontId="0" fillId="0" borderId="0" xfId="0" applyNumberFormat="1" applyAlignment="1">
      <alignment/>
    </xf>
    <xf numFmtId="43" fontId="0" fillId="0" borderId="0" xfId="47" applyFont="1" applyAlignment="1">
      <alignment/>
    </xf>
    <xf numFmtId="43" fontId="0" fillId="0" borderId="0" xfId="0" applyNumberFormat="1" applyAlignment="1">
      <alignment/>
    </xf>
    <xf numFmtId="0" fontId="51" fillId="0" borderId="0" xfId="0" applyFont="1" applyAlignment="1">
      <alignment/>
    </xf>
    <xf numFmtId="0" fontId="52" fillId="0" borderId="10" xfId="0" applyFont="1" applyBorder="1" applyAlignment="1">
      <alignment wrapText="1"/>
    </xf>
    <xf numFmtId="0" fontId="53" fillId="0" borderId="10" xfId="0" applyFont="1" applyBorder="1" applyAlignment="1">
      <alignment wrapText="1"/>
    </xf>
    <xf numFmtId="4" fontId="53" fillId="0" borderId="10" xfId="0" applyNumberFormat="1" applyFont="1" applyBorder="1" applyAlignment="1">
      <alignment wrapText="1"/>
    </xf>
    <xf numFmtId="4" fontId="54" fillId="0" borderId="10" xfId="0" applyNumberFormat="1" applyFont="1" applyBorder="1" applyAlignment="1">
      <alignment wrapText="1"/>
    </xf>
    <xf numFmtId="0" fontId="55" fillId="0" borderId="10" xfId="0" applyFont="1" applyBorder="1" applyAlignment="1">
      <alignment wrapText="1"/>
    </xf>
    <xf numFmtId="4" fontId="55" fillId="0" borderId="10" xfId="0" applyNumberFormat="1" applyFont="1" applyBorder="1" applyAlignment="1">
      <alignment wrapText="1"/>
    </xf>
    <xf numFmtId="4" fontId="56" fillId="0" borderId="10" xfId="0" applyNumberFormat="1" applyFont="1" applyBorder="1" applyAlignment="1">
      <alignment wrapText="1"/>
    </xf>
    <xf numFmtId="4" fontId="56" fillId="0" borderId="10" xfId="0" applyNumberFormat="1" applyFont="1" applyFill="1" applyBorder="1" applyAlignment="1">
      <alignment wrapText="1"/>
    </xf>
    <xf numFmtId="4" fontId="55" fillId="0" borderId="10" xfId="0" applyNumberFormat="1" applyFont="1" applyFill="1" applyBorder="1" applyAlignment="1">
      <alignment wrapText="1"/>
    </xf>
    <xf numFmtId="164" fontId="54" fillId="0" borderId="10" xfId="47" applyNumberFormat="1" applyFont="1" applyBorder="1" applyAlignment="1">
      <alignment wrapText="1"/>
    </xf>
    <xf numFmtId="0" fontId="52" fillId="0" borderId="10" xfId="0" applyFont="1" applyBorder="1" applyAlignment="1">
      <alignment vertical="center" wrapText="1"/>
    </xf>
    <xf numFmtId="4" fontId="54" fillId="0" borderId="10" xfId="0" applyNumberFormat="1" applyFont="1" applyBorder="1" applyAlignment="1">
      <alignment vertical="center" wrapText="1"/>
    </xf>
    <xf numFmtId="0" fontId="55" fillId="0" borderId="10" xfId="0" applyFont="1" applyFill="1" applyBorder="1" applyAlignment="1">
      <alignment wrapText="1"/>
    </xf>
    <xf numFmtId="4" fontId="54" fillId="0" borderId="10" xfId="0" applyNumberFormat="1" applyFont="1" applyFill="1" applyBorder="1" applyAlignment="1">
      <alignment wrapText="1"/>
    </xf>
    <xf numFmtId="0" fontId="51" fillId="33" borderId="0" xfId="0" applyFont="1" applyFill="1" applyAlignment="1">
      <alignment/>
    </xf>
    <xf numFmtId="0" fontId="2" fillId="8" borderId="10" xfId="0" applyFont="1" applyFill="1" applyBorder="1" applyAlignment="1">
      <alignment wrapText="1"/>
    </xf>
    <xf numFmtId="0" fontId="57" fillId="8" borderId="10" xfId="0" applyFont="1" applyFill="1" applyBorder="1" applyAlignment="1">
      <alignment horizontal="right" wrapText="1"/>
    </xf>
    <xf numFmtId="4" fontId="57" fillId="8" borderId="10" xfId="0" applyNumberFormat="1" applyFont="1" applyFill="1" applyBorder="1" applyAlignment="1">
      <alignment wrapText="1"/>
    </xf>
    <xf numFmtId="0" fontId="51" fillId="34" borderId="0" xfId="0" applyFont="1" applyFill="1" applyAlignment="1">
      <alignment vertical="center"/>
    </xf>
    <xf numFmtId="0" fontId="58" fillId="34" borderId="0" xfId="0" applyFont="1" applyFill="1" applyAlignment="1">
      <alignment vertical="center"/>
    </xf>
    <xf numFmtId="0" fontId="0" fillId="0" borderId="0" xfId="0" applyFill="1" applyAlignment="1">
      <alignment/>
    </xf>
    <xf numFmtId="0" fontId="51" fillId="0" borderId="0" xfId="0" applyFont="1" applyFill="1" applyAlignment="1">
      <alignment/>
    </xf>
    <xf numFmtId="4" fontId="51" fillId="0" borderId="0" xfId="0" applyNumberFormat="1" applyFont="1" applyFill="1" applyAlignment="1">
      <alignment/>
    </xf>
    <xf numFmtId="43" fontId="51" fillId="0" borderId="0" xfId="47" applyFont="1" applyFill="1" applyAlignment="1">
      <alignment/>
    </xf>
    <xf numFmtId="9" fontId="51" fillId="0" borderId="0" xfId="55" applyFont="1" applyFill="1" applyAlignment="1">
      <alignment/>
    </xf>
    <xf numFmtId="43" fontId="51" fillId="0" borderId="0" xfId="0" applyNumberFormat="1" applyFont="1" applyFill="1" applyAlignment="1">
      <alignment/>
    </xf>
    <xf numFmtId="0" fontId="57" fillId="34" borderId="0" xfId="0" applyFont="1" applyFill="1" applyAlignment="1">
      <alignment horizontal="centerContinuous" vertical="center"/>
    </xf>
    <xf numFmtId="0" fontId="51" fillId="34" borderId="0" xfId="0" applyFont="1" applyFill="1" applyAlignment="1">
      <alignment horizontal="centerContinuous" vertical="center"/>
    </xf>
    <xf numFmtId="0" fontId="0" fillId="34" borderId="0" xfId="0" applyFill="1" applyAlignment="1">
      <alignment/>
    </xf>
    <xf numFmtId="0" fontId="58" fillId="34" borderId="0" xfId="0" applyFont="1" applyFill="1" applyAlignment="1">
      <alignment horizontal="centerContinuous" vertical="center"/>
    </xf>
    <xf numFmtId="0" fontId="30" fillId="34" borderId="10" xfId="0" applyFont="1" applyFill="1" applyBorder="1" applyAlignment="1">
      <alignment vertical="center" wrapText="1"/>
    </xf>
    <xf numFmtId="0" fontId="31" fillId="34" borderId="10" xfId="0" applyFont="1" applyFill="1" applyBorder="1" applyAlignment="1">
      <alignment vertical="center" wrapText="1"/>
    </xf>
    <xf numFmtId="0" fontId="31" fillId="34" borderId="1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vertical="center"/>
    </xf>
    <xf numFmtId="0" fontId="58" fillId="0" borderId="0" xfId="0" applyFont="1" applyFill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19050</xdr:rowOff>
    </xdr:from>
    <xdr:to>
      <xdr:col>1</xdr:col>
      <xdr:colOff>1352550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71500"/>
          <a:ext cx="13525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308"/>
  <sheetViews>
    <sheetView tabSelected="1" zoomScaleSheetLayoutView="100" zoomScalePageLayoutView="0" workbookViewId="0" topLeftCell="B4">
      <pane xSplit="3" ySplit="3" topLeftCell="E7" activePane="bottomRight" state="frozen"/>
      <selection pane="topLeft" activeCell="B4" sqref="B4"/>
      <selection pane="topRight" activeCell="E4" sqref="E4"/>
      <selection pane="bottomLeft" activeCell="B7" sqref="B7"/>
      <selection pane="bottomRight" activeCell="IS9" sqref="IS9"/>
    </sheetView>
  </sheetViews>
  <sheetFormatPr defaultColWidth="11.421875" defaultRowHeight="15"/>
  <cols>
    <col min="1" max="1" width="1.57421875" style="0" customWidth="1"/>
    <col min="2" max="2" width="20.57421875" style="0" customWidth="1"/>
    <col min="3" max="3" width="5.00390625" style="0" bestFit="1" customWidth="1"/>
    <col min="4" max="4" width="39.8515625" style="0" customWidth="1"/>
    <col min="5" max="16" width="14.8515625" style="0" bestFit="1" customWidth="1"/>
    <col min="17" max="17" width="15.00390625" style="0" customWidth="1"/>
    <col min="18" max="19" width="11.57421875" style="29" customWidth="1"/>
    <col min="20" max="21" width="15.28125" style="29" bestFit="1" customWidth="1"/>
    <col min="22" max="22" width="13.7109375" style="29" bestFit="1" customWidth="1"/>
    <col min="23" max="23" width="15.140625" style="29" bestFit="1" customWidth="1"/>
    <col min="24" max="16384" width="11.57421875" style="29" customWidth="1"/>
  </cols>
  <sheetData>
    <row r="2" spans="2:17" ht="14.25">
      <c r="B2" s="1" t="s">
        <v>0</v>
      </c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4.25">
      <c r="A3" s="3"/>
      <c r="B3" s="1" t="s">
        <v>1</v>
      </c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s="42" customFormat="1" ht="18" customHeight="1">
      <c r="A4" s="27"/>
      <c r="B4" s="35" t="s">
        <v>2</v>
      </c>
      <c r="C4" s="35"/>
      <c r="D4" s="36"/>
      <c r="E4" s="36"/>
      <c r="F4" s="36"/>
      <c r="G4" s="38"/>
      <c r="H4" s="38"/>
      <c r="I4" s="38"/>
      <c r="J4" s="38"/>
      <c r="K4" s="36"/>
      <c r="L4" s="36"/>
      <c r="M4" s="36"/>
      <c r="N4" s="36"/>
      <c r="O4" s="36"/>
      <c r="P4" s="36"/>
      <c r="Q4" s="36"/>
    </row>
    <row r="5" spans="1:17" ht="20.2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s="43" customFormat="1" ht="28.5" customHeight="1">
      <c r="A6" s="28"/>
      <c r="B6" s="39" t="s">
        <v>3</v>
      </c>
      <c r="C6" s="39"/>
      <c r="D6" s="40" t="s">
        <v>4</v>
      </c>
      <c r="E6" s="41" t="s">
        <v>5</v>
      </c>
      <c r="F6" s="41" t="s">
        <v>6</v>
      </c>
      <c r="G6" s="41" t="s">
        <v>7</v>
      </c>
      <c r="H6" s="41" t="s">
        <v>8</v>
      </c>
      <c r="I6" s="41" t="s">
        <v>9</v>
      </c>
      <c r="J6" s="41" t="s">
        <v>10</v>
      </c>
      <c r="K6" s="41" t="s">
        <v>11</v>
      </c>
      <c r="L6" s="41" t="s">
        <v>12</v>
      </c>
      <c r="M6" s="41" t="s">
        <v>13</v>
      </c>
      <c r="N6" s="41" t="s">
        <v>14</v>
      </c>
      <c r="O6" s="41" t="s">
        <v>15</v>
      </c>
      <c r="P6" s="41" t="s">
        <v>16</v>
      </c>
      <c r="Q6" s="41" t="s">
        <v>17</v>
      </c>
    </row>
    <row r="7" spans="1:17" s="30" customFormat="1" ht="9.75">
      <c r="A7" s="8"/>
      <c r="B7" s="9" t="s">
        <v>18</v>
      </c>
      <c r="C7" s="9"/>
      <c r="D7" s="10" t="s">
        <v>19</v>
      </c>
      <c r="E7" s="11">
        <f aca="true" t="shared" si="0" ref="E7:P7">+E8+E12+E17+E21+E23+E41</f>
        <v>446447853.98</v>
      </c>
      <c r="F7" s="11">
        <f t="shared" si="0"/>
        <v>178876431.68</v>
      </c>
      <c r="G7" s="11">
        <f t="shared" si="0"/>
        <v>60754867.879999995</v>
      </c>
      <c r="H7" s="11">
        <f t="shared" si="0"/>
        <v>47924033.97</v>
      </c>
      <c r="I7" s="11">
        <f t="shared" si="0"/>
        <v>55086521.56999999</v>
      </c>
      <c r="J7" s="11">
        <f t="shared" si="0"/>
        <v>47989262.56</v>
      </c>
      <c r="K7" s="11">
        <f t="shared" si="0"/>
        <v>53890559.79000001</v>
      </c>
      <c r="L7" s="11">
        <f t="shared" si="0"/>
        <v>49068897.43000001</v>
      </c>
      <c r="M7" s="11">
        <f t="shared" si="0"/>
        <v>48069413.17</v>
      </c>
      <c r="N7" s="11">
        <f t="shared" si="0"/>
        <v>53158693.339999996</v>
      </c>
      <c r="O7" s="11">
        <f t="shared" si="0"/>
        <v>53146712.59</v>
      </c>
      <c r="P7" s="11">
        <f t="shared" si="0"/>
        <v>52652613.61</v>
      </c>
      <c r="Q7" s="11">
        <f>+Q8+Q12+Q19+Q17+Q21+Q23+Q41</f>
        <v>1147065861.5699997</v>
      </c>
    </row>
    <row r="8" spans="1:17" s="30" customFormat="1" ht="9.75">
      <c r="A8" s="8"/>
      <c r="B8" s="9" t="s">
        <v>20</v>
      </c>
      <c r="C8" s="9"/>
      <c r="D8" s="9" t="s">
        <v>21</v>
      </c>
      <c r="E8" s="12">
        <f aca="true" t="shared" si="1" ref="E8:Q8">SUM(E9:E11)</f>
        <v>2132676.56</v>
      </c>
      <c r="F8" s="12">
        <f t="shared" si="1"/>
        <v>4971209.97</v>
      </c>
      <c r="G8" s="12">
        <f t="shared" si="1"/>
        <v>560080.99</v>
      </c>
      <c r="H8" s="12">
        <f t="shared" si="1"/>
        <v>918158.34</v>
      </c>
      <c r="I8" s="12">
        <f t="shared" si="1"/>
        <v>506415.68000000005</v>
      </c>
      <c r="J8" s="12">
        <f t="shared" si="1"/>
        <v>877774.78</v>
      </c>
      <c r="K8" s="12">
        <f t="shared" si="1"/>
        <v>1403257.23</v>
      </c>
      <c r="L8" s="12">
        <f t="shared" si="1"/>
        <v>595986.3200000001</v>
      </c>
      <c r="M8" s="12">
        <f t="shared" si="1"/>
        <v>557146.27</v>
      </c>
      <c r="N8" s="12">
        <f t="shared" si="1"/>
        <v>660011.3999999999</v>
      </c>
      <c r="O8" s="12">
        <f t="shared" si="1"/>
        <v>1095013.42</v>
      </c>
      <c r="P8" s="12">
        <f t="shared" si="1"/>
        <v>739863.09</v>
      </c>
      <c r="Q8" s="12">
        <f t="shared" si="1"/>
        <v>15017594.05</v>
      </c>
    </row>
    <row r="9" spans="1:17" s="30" customFormat="1" ht="9.75">
      <c r="A9" s="8"/>
      <c r="B9" s="13" t="s">
        <v>22</v>
      </c>
      <c r="C9" s="13">
        <v>1</v>
      </c>
      <c r="D9" s="13" t="s">
        <v>23</v>
      </c>
      <c r="E9" s="14">
        <v>497200</v>
      </c>
      <c r="F9" s="14">
        <v>972715.36</v>
      </c>
      <c r="G9" s="14">
        <v>250127.15</v>
      </c>
      <c r="H9" s="14">
        <v>206239.38</v>
      </c>
      <c r="I9" s="14">
        <v>213478.2</v>
      </c>
      <c r="J9" s="14">
        <v>335072.01</v>
      </c>
      <c r="K9" s="14">
        <v>422478.46</v>
      </c>
      <c r="L9" s="14">
        <v>152568.17</v>
      </c>
      <c r="M9" s="14">
        <v>138168.38</v>
      </c>
      <c r="N9" s="14">
        <v>314956.41</v>
      </c>
      <c r="O9" s="14">
        <v>161915.14</v>
      </c>
      <c r="P9" s="14">
        <v>198669.24</v>
      </c>
      <c r="Q9" s="15">
        <f>SUM(E9:P9)</f>
        <v>3863587.8999999994</v>
      </c>
    </row>
    <row r="10" spans="1:17" s="30" customFormat="1" ht="9.75">
      <c r="A10" s="8"/>
      <c r="B10" s="13" t="s">
        <v>24</v>
      </c>
      <c r="C10" s="13">
        <v>2</v>
      </c>
      <c r="D10" s="13" t="s">
        <v>25</v>
      </c>
      <c r="E10" s="14">
        <v>1398085.11</v>
      </c>
      <c r="F10" s="14">
        <v>3559631.56</v>
      </c>
      <c r="G10" s="14">
        <v>122237.2</v>
      </c>
      <c r="H10" s="14">
        <v>160623.59</v>
      </c>
      <c r="I10" s="14">
        <v>106610.82</v>
      </c>
      <c r="J10" s="14">
        <v>126368.23</v>
      </c>
      <c r="K10" s="14">
        <v>786136.28</v>
      </c>
      <c r="L10" s="14">
        <v>269056.49</v>
      </c>
      <c r="M10" s="14">
        <v>253369.22</v>
      </c>
      <c r="N10" s="14">
        <v>168196.3</v>
      </c>
      <c r="O10" s="14">
        <v>212795.62</v>
      </c>
      <c r="P10" s="14">
        <v>349041.27</v>
      </c>
      <c r="Q10" s="15">
        <f>SUM(E10:P10)</f>
        <v>7512151.690000001</v>
      </c>
    </row>
    <row r="11" spans="1:24" s="30" customFormat="1" ht="9.75">
      <c r="A11" s="8"/>
      <c r="B11" s="13" t="s">
        <v>26</v>
      </c>
      <c r="C11" s="13">
        <v>3</v>
      </c>
      <c r="D11" s="13" t="s">
        <v>27</v>
      </c>
      <c r="E11" s="14">
        <v>237391.45</v>
      </c>
      <c r="F11" s="14">
        <v>438863.05</v>
      </c>
      <c r="G11" s="14">
        <v>187716.64</v>
      </c>
      <c r="H11" s="14">
        <v>551295.37</v>
      </c>
      <c r="I11" s="14">
        <v>186326.66</v>
      </c>
      <c r="J11" s="14">
        <v>416334.54</v>
      </c>
      <c r="K11" s="14">
        <v>194642.49</v>
      </c>
      <c r="L11" s="14">
        <v>174361.66</v>
      </c>
      <c r="M11" s="14">
        <v>165608.67</v>
      </c>
      <c r="N11" s="14">
        <v>176858.69</v>
      </c>
      <c r="O11" s="14">
        <v>720302.66</v>
      </c>
      <c r="P11" s="14">
        <v>192152.58</v>
      </c>
      <c r="Q11" s="15">
        <f>SUM(E11:P11)</f>
        <v>3641854.4600000004</v>
      </c>
      <c r="T11" s="31"/>
      <c r="U11" s="31"/>
      <c r="V11" s="31"/>
      <c r="W11" s="32"/>
      <c r="X11" s="33"/>
    </row>
    <row r="12" spans="1:24" s="30" customFormat="1" ht="9.75">
      <c r="A12" s="8"/>
      <c r="B12" s="9" t="s">
        <v>28</v>
      </c>
      <c r="C12" s="9"/>
      <c r="D12" s="9" t="s">
        <v>29</v>
      </c>
      <c r="E12" s="12">
        <f aca="true" t="shared" si="2" ref="E12:Q12">SUM(E13:E16)</f>
        <v>405888133.19</v>
      </c>
      <c r="F12" s="12">
        <f t="shared" si="2"/>
        <v>129466908.85</v>
      </c>
      <c r="G12" s="12">
        <f t="shared" si="2"/>
        <v>33953541.01</v>
      </c>
      <c r="H12" s="12">
        <f t="shared" si="2"/>
        <v>23945137.56</v>
      </c>
      <c r="I12" s="12">
        <f t="shared" si="2"/>
        <v>29967394.779999997</v>
      </c>
      <c r="J12" s="12">
        <f t="shared" si="2"/>
        <v>23443996.41</v>
      </c>
      <c r="K12" s="12">
        <f t="shared" si="2"/>
        <v>23831038.049999997</v>
      </c>
      <c r="L12" s="12">
        <f t="shared" si="2"/>
        <v>22912067.48</v>
      </c>
      <c r="M12" s="12">
        <f t="shared" si="2"/>
        <v>21423434.17</v>
      </c>
      <c r="N12" s="12">
        <f t="shared" si="2"/>
        <v>24365502.66</v>
      </c>
      <c r="O12" s="12">
        <f t="shared" si="2"/>
        <v>26888241.26</v>
      </c>
      <c r="P12" s="12">
        <f t="shared" si="2"/>
        <v>20621817.43</v>
      </c>
      <c r="Q12" s="12">
        <f t="shared" si="2"/>
        <v>786707212.8499999</v>
      </c>
      <c r="T12" s="31"/>
      <c r="U12" s="31"/>
      <c r="V12" s="31"/>
      <c r="W12" s="32"/>
      <c r="X12" s="33"/>
    </row>
    <row r="13" spans="1:24" s="30" customFormat="1" ht="9.75">
      <c r="A13" s="8"/>
      <c r="B13" s="13" t="s">
        <v>30</v>
      </c>
      <c r="C13" s="13">
        <v>51</v>
      </c>
      <c r="D13" s="13" t="s">
        <v>31</v>
      </c>
      <c r="E13" s="14">
        <v>392304272.98</v>
      </c>
      <c r="F13" s="14">
        <v>112157313.47</v>
      </c>
      <c r="G13" s="14">
        <v>18413330.63</v>
      </c>
      <c r="H13" s="14">
        <v>10929178.58</v>
      </c>
      <c r="I13" s="14">
        <v>7820397.49</v>
      </c>
      <c r="J13" s="14">
        <v>8266040.84</v>
      </c>
      <c r="K13" s="14">
        <v>8093591.28</v>
      </c>
      <c r="L13" s="14">
        <v>5641969.04</v>
      </c>
      <c r="M13" s="14">
        <v>5111628.08</v>
      </c>
      <c r="N13" s="14">
        <v>4467816.31</v>
      </c>
      <c r="O13" s="14">
        <v>3726969.18</v>
      </c>
      <c r="P13" s="14">
        <v>2743008.75</v>
      </c>
      <c r="Q13" s="15">
        <f>SUM(E13:P13)</f>
        <v>579675516.6299999</v>
      </c>
      <c r="T13" s="31"/>
      <c r="U13" s="31"/>
      <c r="V13" s="31"/>
      <c r="W13" s="32"/>
      <c r="X13" s="33"/>
    </row>
    <row r="14" spans="1:24" s="30" customFormat="1" ht="9.75">
      <c r="A14" s="8"/>
      <c r="B14" s="13" t="s">
        <v>32</v>
      </c>
      <c r="C14" s="13">
        <v>52</v>
      </c>
      <c r="D14" s="13" t="s">
        <v>33</v>
      </c>
      <c r="E14" s="14">
        <v>13093281.52</v>
      </c>
      <c r="F14" s="14">
        <v>16506827.6</v>
      </c>
      <c r="G14" s="14">
        <v>15035083.66</v>
      </c>
      <c r="H14" s="14">
        <v>12251861.32</v>
      </c>
      <c r="I14" s="14">
        <v>21240585.52</v>
      </c>
      <c r="J14" s="14">
        <v>14668756.11</v>
      </c>
      <c r="K14" s="14">
        <v>15042974.44</v>
      </c>
      <c r="L14" s="14">
        <v>16408297.8</v>
      </c>
      <c r="M14" s="14">
        <v>15650090.3</v>
      </c>
      <c r="N14" s="14">
        <v>19333734.93</v>
      </c>
      <c r="O14" s="14">
        <v>22025635.71</v>
      </c>
      <c r="P14" s="14">
        <v>17436230.71</v>
      </c>
      <c r="Q14" s="15">
        <f>SUM(E14:P14)</f>
        <v>198693359.62000003</v>
      </c>
      <c r="T14" s="31"/>
      <c r="U14" s="31"/>
      <c r="V14" s="31"/>
      <c r="W14" s="32"/>
      <c r="X14" s="33"/>
    </row>
    <row r="15" spans="1:24" s="30" customFormat="1" ht="9.75">
      <c r="A15" s="8"/>
      <c r="B15" s="13" t="s">
        <v>34</v>
      </c>
      <c r="C15" s="13">
        <v>53</v>
      </c>
      <c r="D15" s="13" t="s">
        <v>35</v>
      </c>
      <c r="E15" s="14">
        <v>461114.69</v>
      </c>
      <c r="F15" s="14">
        <v>773303.78</v>
      </c>
      <c r="G15" s="14">
        <v>475662.72</v>
      </c>
      <c r="H15" s="14">
        <v>734633.66</v>
      </c>
      <c r="I15" s="14">
        <v>876947.77</v>
      </c>
      <c r="J15" s="14">
        <v>479735.46</v>
      </c>
      <c r="K15" s="14">
        <v>665008.33</v>
      </c>
      <c r="L15" s="14">
        <v>832336.64</v>
      </c>
      <c r="M15" s="14">
        <v>632251.79</v>
      </c>
      <c r="N15" s="14">
        <v>534487.42</v>
      </c>
      <c r="O15" s="14">
        <v>1106172.37</v>
      </c>
      <c r="P15" s="14">
        <v>413113.97</v>
      </c>
      <c r="Q15" s="15">
        <f>SUM(E15:P15)</f>
        <v>7984768.6</v>
      </c>
      <c r="T15" s="31"/>
      <c r="U15" s="31"/>
      <c r="V15" s="31"/>
      <c r="W15" s="32"/>
      <c r="X15" s="33"/>
    </row>
    <row r="16" spans="1:23" s="30" customFormat="1" ht="9.75">
      <c r="A16" s="8"/>
      <c r="B16" s="13" t="s">
        <v>36</v>
      </c>
      <c r="C16" s="13">
        <v>54</v>
      </c>
      <c r="D16" s="13" t="s">
        <v>37</v>
      </c>
      <c r="E16" s="14">
        <v>29464</v>
      </c>
      <c r="F16" s="14">
        <v>29464</v>
      </c>
      <c r="G16" s="14">
        <v>29464</v>
      </c>
      <c r="H16" s="14">
        <v>29464</v>
      </c>
      <c r="I16" s="14">
        <v>29464</v>
      </c>
      <c r="J16" s="14">
        <v>29464</v>
      </c>
      <c r="K16" s="14">
        <v>29464</v>
      </c>
      <c r="L16" s="14">
        <v>29464</v>
      </c>
      <c r="M16" s="14">
        <v>29464</v>
      </c>
      <c r="N16" s="14">
        <v>29464</v>
      </c>
      <c r="O16" s="14">
        <v>29464</v>
      </c>
      <c r="P16" s="14">
        <v>29464</v>
      </c>
      <c r="Q16" s="15">
        <f>SUM(E16:P16)</f>
        <v>353568</v>
      </c>
      <c r="W16" s="34"/>
    </row>
    <row r="17" spans="1:23" s="30" customFormat="1" ht="9.75">
      <c r="A17" s="8"/>
      <c r="B17" s="9" t="s">
        <v>38</v>
      </c>
      <c r="C17" s="9"/>
      <c r="D17" s="9" t="s">
        <v>39</v>
      </c>
      <c r="E17" s="12">
        <f aca="true" t="shared" si="3" ref="E17:Q17">+E18</f>
        <v>40000</v>
      </c>
      <c r="F17" s="12">
        <f t="shared" si="3"/>
        <v>40000</v>
      </c>
      <c r="G17" s="12">
        <f t="shared" si="3"/>
        <v>40000</v>
      </c>
      <c r="H17" s="12">
        <f t="shared" si="3"/>
        <v>40000</v>
      </c>
      <c r="I17" s="12">
        <f t="shared" si="3"/>
        <v>40000</v>
      </c>
      <c r="J17" s="12">
        <f t="shared" si="3"/>
        <v>40000</v>
      </c>
      <c r="K17" s="12">
        <f t="shared" si="3"/>
        <v>40000</v>
      </c>
      <c r="L17" s="12">
        <f t="shared" si="3"/>
        <v>40000</v>
      </c>
      <c r="M17" s="12">
        <f t="shared" si="3"/>
        <v>40000</v>
      </c>
      <c r="N17" s="12">
        <f t="shared" si="3"/>
        <v>40000</v>
      </c>
      <c r="O17" s="12">
        <f t="shared" si="3"/>
        <v>40000</v>
      </c>
      <c r="P17" s="12">
        <f t="shared" si="3"/>
        <v>40000</v>
      </c>
      <c r="Q17" s="12">
        <f t="shared" si="3"/>
        <v>480000</v>
      </c>
      <c r="W17" s="34"/>
    </row>
    <row r="18" spans="1:17" s="30" customFormat="1" ht="9.75">
      <c r="A18" s="8"/>
      <c r="B18" s="13" t="s">
        <v>40</v>
      </c>
      <c r="C18" s="13">
        <v>101</v>
      </c>
      <c r="D18" s="13" t="s">
        <v>41</v>
      </c>
      <c r="E18" s="14">
        <v>40000</v>
      </c>
      <c r="F18" s="14">
        <v>40000</v>
      </c>
      <c r="G18" s="14">
        <v>40000</v>
      </c>
      <c r="H18" s="14">
        <v>40000</v>
      </c>
      <c r="I18" s="14">
        <v>40000</v>
      </c>
      <c r="J18" s="14">
        <v>40000</v>
      </c>
      <c r="K18" s="14">
        <v>40000</v>
      </c>
      <c r="L18" s="14">
        <v>40000</v>
      </c>
      <c r="M18" s="14">
        <v>40000</v>
      </c>
      <c r="N18" s="14">
        <v>40000</v>
      </c>
      <c r="O18" s="14">
        <v>40000</v>
      </c>
      <c r="P18" s="14">
        <v>40000</v>
      </c>
      <c r="Q18" s="15">
        <f>SUM(E18:P18)</f>
        <v>480000</v>
      </c>
    </row>
    <row r="19" spans="1:21" s="30" customFormat="1" ht="9.75">
      <c r="A19" s="8"/>
      <c r="B19" s="9" t="s">
        <v>42</v>
      </c>
      <c r="C19" s="9"/>
      <c r="D19" s="9" t="s">
        <v>43</v>
      </c>
      <c r="E19" s="12">
        <f>+E20</f>
        <v>0</v>
      </c>
      <c r="F19" s="12">
        <f aca="true" t="shared" si="4" ref="F19:Q19">+F20</f>
        <v>0</v>
      </c>
      <c r="G19" s="12">
        <f t="shared" si="4"/>
        <v>0</v>
      </c>
      <c r="H19" s="12">
        <f t="shared" si="4"/>
        <v>0</v>
      </c>
      <c r="I19" s="12">
        <f t="shared" si="4"/>
        <v>0</v>
      </c>
      <c r="J19" s="12">
        <f t="shared" si="4"/>
        <v>0</v>
      </c>
      <c r="K19" s="12">
        <f t="shared" si="4"/>
        <v>0</v>
      </c>
      <c r="L19" s="12">
        <f t="shared" si="4"/>
        <v>0</v>
      </c>
      <c r="M19" s="12">
        <f t="shared" si="4"/>
        <v>0</v>
      </c>
      <c r="N19" s="12">
        <f t="shared" si="4"/>
        <v>0</v>
      </c>
      <c r="O19" s="12">
        <f t="shared" si="4"/>
        <v>0</v>
      </c>
      <c r="P19" s="12">
        <f t="shared" si="4"/>
        <v>0</v>
      </c>
      <c r="Q19" s="12">
        <f t="shared" si="4"/>
        <v>0</v>
      </c>
      <c r="T19" s="32"/>
      <c r="U19" s="32"/>
    </row>
    <row r="20" spans="1:21" s="30" customFormat="1" ht="9.75">
      <c r="A20" s="8"/>
      <c r="B20" s="13" t="s">
        <v>44</v>
      </c>
      <c r="C20" s="13">
        <v>201</v>
      </c>
      <c r="D20" s="13" t="s">
        <v>43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5">
        <f>SUM(E20:P20)</f>
        <v>0</v>
      </c>
      <c r="T20" s="32"/>
      <c r="U20" s="32"/>
    </row>
    <row r="21" spans="1:21" s="30" customFormat="1" ht="9.75">
      <c r="A21" s="8"/>
      <c r="B21" s="9" t="s">
        <v>45</v>
      </c>
      <c r="C21" s="13"/>
      <c r="D21" s="9" t="s">
        <v>46</v>
      </c>
      <c r="E21" s="12">
        <f aca="true" t="shared" si="5" ref="E21:Q21">+E22</f>
        <v>0</v>
      </c>
      <c r="F21" s="12">
        <f t="shared" si="5"/>
        <v>0</v>
      </c>
      <c r="G21" s="12">
        <f t="shared" si="5"/>
        <v>0</v>
      </c>
      <c r="H21" s="12">
        <f t="shared" si="5"/>
        <v>0</v>
      </c>
      <c r="I21" s="12">
        <f t="shared" si="5"/>
        <v>0</v>
      </c>
      <c r="J21" s="12">
        <f t="shared" si="5"/>
        <v>0</v>
      </c>
      <c r="K21" s="12">
        <f t="shared" si="5"/>
        <v>0</v>
      </c>
      <c r="L21" s="12">
        <f t="shared" si="5"/>
        <v>0</v>
      </c>
      <c r="M21" s="12">
        <f t="shared" si="5"/>
        <v>0</v>
      </c>
      <c r="N21" s="12">
        <f t="shared" si="5"/>
        <v>0</v>
      </c>
      <c r="O21" s="12">
        <f t="shared" si="5"/>
        <v>0</v>
      </c>
      <c r="P21" s="12">
        <f t="shared" si="5"/>
        <v>0</v>
      </c>
      <c r="Q21" s="12">
        <f t="shared" si="5"/>
        <v>0</v>
      </c>
      <c r="T21" s="32"/>
      <c r="U21" s="32"/>
    </row>
    <row r="22" spans="1:21" s="30" customFormat="1" ht="9.75">
      <c r="A22" s="8"/>
      <c r="B22" s="13" t="s">
        <v>47</v>
      </c>
      <c r="C22" s="13">
        <v>251</v>
      </c>
      <c r="D22" s="13" t="s">
        <v>46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5">
        <f>SUM(E22:P22)</f>
        <v>0</v>
      </c>
      <c r="T22" s="32"/>
      <c r="U22" s="32"/>
    </row>
    <row r="23" spans="1:21" s="30" customFormat="1" ht="9.75">
      <c r="A23" s="8"/>
      <c r="B23" s="9" t="s">
        <v>48</v>
      </c>
      <c r="C23" s="9"/>
      <c r="D23" s="9" t="s">
        <v>49</v>
      </c>
      <c r="E23" s="12">
        <f aca="true" t="shared" si="6" ref="E23:Q23">SUM(E24:E40)</f>
        <v>38387044.230000004</v>
      </c>
      <c r="F23" s="12">
        <f t="shared" si="6"/>
        <v>44398312.86</v>
      </c>
      <c r="G23" s="12">
        <f t="shared" si="6"/>
        <v>26201245.88</v>
      </c>
      <c r="H23" s="12">
        <f t="shared" si="6"/>
        <v>23020738.069999997</v>
      </c>
      <c r="I23" s="12">
        <f t="shared" si="6"/>
        <v>24572711.109999996</v>
      </c>
      <c r="J23" s="12">
        <f t="shared" si="6"/>
        <v>23627491.369999997</v>
      </c>
      <c r="K23" s="12">
        <f t="shared" si="6"/>
        <v>28616264.510000005</v>
      </c>
      <c r="L23" s="12">
        <f t="shared" si="6"/>
        <v>25520843.630000003</v>
      </c>
      <c r="M23" s="12">
        <f t="shared" si="6"/>
        <v>26048832.73</v>
      </c>
      <c r="N23" s="12">
        <f t="shared" si="6"/>
        <v>28093179.279999997</v>
      </c>
      <c r="O23" s="12">
        <f t="shared" si="6"/>
        <v>25123457.91</v>
      </c>
      <c r="P23" s="12">
        <f t="shared" si="6"/>
        <v>31250933.089999996</v>
      </c>
      <c r="Q23" s="12">
        <f t="shared" si="6"/>
        <v>344861054.66999996</v>
      </c>
      <c r="T23" s="32"/>
      <c r="U23" s="32"/>
    </row>
    <row r="24" spans="1:17" s="30" customFormat="1" ht="9.75">
      <c r="A24" s="8"/>
      <c r="B24" s="13" t="s">
        <v>50</v>
      </c>
      <c r="C24" s="13">
        <v>301</v>
      </c>
      <c r="D24" s="13" t="s">
        <v>51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5">
        <f aca="true" t="shared" si="7" ref="Q24:Q39">SUM(E24:P24)</f>
        <v>0</v>
      </c>
    </row>
    <row r="25" spans="1:21" s="30" customFormat="1" ht="9.75">
      <c r="A25" s="8"/>
      <c r="B25" s="13" t="s">
        <v>52</v>
      </c>
      <c r="C25" s="13">
        <v>302</v>
      </c>
      <c r="D25" s="13" t="s">
        <v>51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5">
        <f t="shared" si="7"/>
        <v>0</v>
      </c>
      <c r="T25" s="34">
        <f>+T15-T23</f>
        <v>0</v>
      </c>
      <c r="U25" s="34">
        <f>+U15-U23</f>
        <v>0</v>
      </c>
    </row>
    <row r="26" spans="1:17" s="30" customFormat="1" ht="9.75">
      <c r="A26" s="8"/>
      <c r="B26" s="13" t="s">
        <v>53</v>
      </c>
      <c r="C26" s="13">
        <v>303</v>
      </c>
      <c r="D26" s="13" t="s">
        <v>54</v>
      </c>
      <c r="E26" s="14">
        <v>601.75</v>
      </c>
      <c r="F26" s="14">
        <v>849.89</v>
      </c>
      <c r="G26" s="14">
        <v>325.81</v>
      </c>
      <c r="H26" s="14">
        <v>615.87</v>
      </c>
      <c r="I26" s="14">
        <v>989.95</v>
      </c>
      <c r="J26" s="14">
        <v>227.53</v>
      </c>
      <c r="K26" s="14">
        <v>967.83</v>
      </c>
      <c r="L26" s="14">
        <v>785.92</v>
      </c>
      <c r="M26" s="14">
        <v>667.57</v>
      </c>
      <c r="N26" s="14">
        <v>712.53</v>
      </c>
      <c r="O26" s="14">
        <v>362.74</v>
      </c>
      <c r="P26" s="14">
        <v>453.32</v>
      </c>
      <c r="Q26" s="15">
        <f t="shared" si="7"/>
        <v>7560.709999999999</v>
      </c>
    </row>
    <row r="27" spans="1:17" s="30" customFormat="1" ht="9.75">
      <c r="A27" s="8"/>
      <c r="B27" s="13" t="s">
        <v>55</v>
      </c>
      <c r="C27" s="13">
        <v>304</v>
      </c>
      <c r="D27" s="13" t="s">
        <v>56</v>
      </c>
      <c r="E27" s="14">
        <v>2256.87</v>
      </c>
      <c r="F27" s="14">
        <v>645.64</v>
      </c>
      <c r="G27" s="14">
        <v>1111.2</v>
      </c>
      <c r="H27" s="14">
        <v>1084.53</v>
      </c>
      <c r="I27" s="14">
        <v>481.6</v>
      </c>
      <c r="J27" s="14">
        <v>516.77</v>
      </c>
      <c r="K27" s="14">
        <v>572.15</v>
      </c>
      <c r="L27" s="14">
        <v>771.02</v>
      </c>
      <c r="M27" s="14">
        <v>388.67</v>
      </c>
      <c r="N27" s="14">
        <v>2401.31</v>
      </c>
      <c r="O27" s="14">
        <v>328.49</v>
      </c>
      <c r="P27" s="14">
        <v>2541.76</v>
      </c>
      <c r="Q27" s="15">
        <f t="shared" si="7"/>
        <v>13100.01</v>
      </c>
    </row>
    <row r="28" spans="1:17" s="30" customFormat="1" ht="9.75">
      <c r="A28" s="8"/>
      <c r="B28" s="13" t="s">
        <v>57</v>
      </c>
      <c r="C28" s="13">
        <v>305</v>
      </c>
      <c r="D28" s="13" t="s">
        <v>58</v>
      </c>
      <c r="E28" s="14">
        <v>1014.59</v>
      </c>
      <c r="F28" s="14">
        <v>1659.35</v>
      </c>
      <c r="G28" s="14">
        <v>614.15</v>
      </c>
      <c r="H28" s="14">
        <v>2311.49</v>
      </c>
      <c r="I28" s="14">
        <v>1838.55</v>
      </c>
      <c r="J28" s="14">
        <v>446.11</v>
      </c>
      <c r="K28" s="14">
        <v>855.06</v>
      </c>
      <c r="L28" s="14">
        <v>1630.53</v>
      </c>
      <c r="M28" s="14">
        <v>1363.16</v>
      </c>
      <c r="N28" s="14">
        <v>3343.35</v>
      </c>
      <c r="O28" s="14">
        <v>2669.62</v>
      </c>
      <c r="P28" s="14">
        <v>1160.17</v>
      </c>
      <c r="Q28" s="15">
        <f t="shared" si="7"/>
        <v>18906.129999999997</v>
      </c>
    </row>
    <row r="29" spans="1:17" s="30" customFormat="1" ht="9.75">
      <c r="A29" s="8"/>
      <c r="B29" s="13" t="s">
        <v>59</v>
      </c>
      <c r="C29" s="13">
        <v>306</v>
      </c>
      <c r="D29" s="13" t="s">
        <v>60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5">
        <f>SUM(E29:P29)</f>
        <v>0</v>
      </c>
    </row>
    <row r="30" spans="1:17" s="30" customFormat="1" ht="9.75">
      <c r="A30" s="8"/>
      <c r="B30" s="13" t="s">
        <v>61</v>
      </c>
      <c r="C30" s="13">
        <v>307</v>
      </c>
      <c r="D30" s="13" t="s">
        <v>62</v>
      </c>
      <c r="E30" s="14">
        <v>114.22</v>
      </c>
      <c r="F30" s="14">
        <v>172.82</v>
      </c>
      <c r="G30" s="14">
        <v>568.68</v>
      </c>
      <c r="H30" s="14">
        <v>122.84</v>
      </c>
      <c r="I30" s="14">
        <v>77.63</v>
      </c>
      <c r="J30" s="14">
        <v>283.71</v>
      </c>
      <c r="K30" s="14">
        <v>100.31</v>
      </c>
      <c r="L30" s="14">
        <v>771.41</v>
      </c>
      <c r="M30" s="14">
        <v>77.89</v>
      </c>
      <c r="N30" s="14">
        <v>808.64</v>
      </c>
      <c r="O30" s="14">
        <v>94.99</v>
      </c>
      <c r="P30" s="14">
        <v>53.81</v>
      </c>
      <c r="Q30" s="15">
        <f t="shared" si="7"/>
        <v>3246.9499999999994</v>
      </c>
    </row>
    <row r="31" spans="1:17" s="30" customFormat="1" ht="9.75">
      <c r="A31" s="8"/>
      <c r="B31" s="13" t="s">
        <v>63</v>
      </c>
      <c r="C31" s="13">
        <v>308</v>
      </c>
      <c r="D31" s="13" t="s">
        <v>64</v>
      </c>
      <c r="E31" s="14">
        <v>2131003.41</v>
      </c>
      <c r="F31" s="14">
        <v>2290689.85</v>
      </c>
      <c r="G31" s="14">
        <v>958045.25</v>
      </c>
      <c r="H31" s="14">
        <v>1081201.45</v>
      </c>
      <c r="I31" s="14">
        <v>1217278.32</v>
      </c>
      <c r="J31" s="14">
        <v>1255603.02</v>
      </c>
      <c r="K31" s="14">
        <v>1373241.98</v>
      </c>
      <c r="L31" s="14">
        <v>1453805.21</v>
      </c>
      <c r="M31" s="14">
        <v>1333036.65</v>
      </c>
      <c r="N31" s="14">
        <v>1430834.63</v>
      </c>
      <c r="O31" s="14">
        <v>1333122.67</v>
      </c>
      <c r="P31" s="14">
        <v>2086700.5</v>
      </c>
      <c r="Q31" s="15">
        <f t="shared" si="7"/>
        <v>17944562.940000005</v>
      </c>
    </row>
    <row r="32" spans="1:17" s="30" customFormat="1" ht="9.75">
      <c r="A32" s="8"/>
      <c r="B32" s="13" t="s">
        <v>65</v>
      </c>
      <c r="C32" s="13">
        <v>309</v>
      </c>
      <c r="D32" s="13" t="s">
        <v>66</v>
      </c>
      <c r="E32" s="14">
        <v>2741144.55</v>
      </c>
      <c r="F32" s="14">
        <v>3046601.82</v>
      </c>
      <c r="G32" s="14">
        <v>1656118.75</v>
      </c>
      <c r="H32" s="14">
        <v>1763631.54</v>
      </c>
      <c r="I32" s="14">
        <v>1652305.72</v>
      </c>
      <c r="J32" s="14">
        <v>1733903.73</v>
      </c>
      <c r="K32" s="14">
        <v>1748888.41</v>
      </c>
      <c r="L32" s="14">
        <v>1766612.92</v>
      </c>
      <c r="M32" s="14">
        <v>1760690.73</v>
      </c>
      <c r="N32" s="14">
        <v>1703708.1</v>
      </c>
      <c r="O32" s="14">
        <v>1402002.43</v>
      </c>
      <c r="P32" s="14">
        <v>1496131.11</v>
      </c>
      <c r="Q32" s="15">
        <f t="shared" si="7"/>
        <v>22471739.810000002</v>
      </c>
    </row>
    <row r="33" spans="1:17" s="30" customFormat="1" ht="9.75">
      <c r="A33" s="8"/>
      <c r="B33" s="13" t="s">
        <v>67</v>
      </c>
      <c r="C33" s="13">
        <v>310</v>
      </c>
      <c r="D33" s="13" t="s">
        <v>68</v>
      </c>
      <c r="E33" s="14">
        <v>64.37</v>
      </c>
      <c r="F33" s="14">
        <v>70.83</v>
      </c>
      <c r="G33" s="14">
        <v>64.03</v>
      </c>
      <c r="H33" s="14">
        <v>78.53</v>
      </c>
      <c r="I33" s="14">
        <v>101.29</v>
      </c>
      <c r="J33" s="14">
        <v>32.71</v>
      </c>
      <c r="K33" s="14">
        <v>54.76</v>
      </c>
      <c r="L33" s="14">
        <v>38.61</v>
      </c>
      <c r="M33" s="14">
        <v>58.95</v>
      </c>
      <c r="N33" s="14">
        <v>44.93</v>
      </c>
      <c r="O33" s="14">
        <v>27.84</v>
      </c>
      <c r="P33" s="14">
        <v>38.1</v>
      </c>
      <c r="Q33" s="15">
        <f t="shared" si="7"/>
        <v>674.95</v>
      </c>
    </row>
    <row r="34" spans="1:17" s="30" customFormat="1" ht="9.75">
      <c r="A34" s="8"/>
      <c r="B34" s="13" t="s">
        <v>69</v>
      </c>
      <c r="C34" s="13">
        <v>311</v>
      </c>
      <c r="D34" s="13" t="s">
        <v>70</v>
      </c>
      <c r="E34" s="14">
        <v>32814671.88</v>
      </c>
      <c r="F34" s="14">
        <v>38196305.81</v>
      </c>
      <c r="G34" s="14">
        <v>22880312.69</v>
      </c>
      <c r="H34" s="14">
        <v>19447621.79</v>
      </c>
      <c r="I34" s="14">
        <v>20890175.52</v>
      </c>
      <c r="J34" s="14">
        <v>19994686.39</v>
      </c>
      <c r="K34" s="14">
        <v>24830517.02</v>
      </c>
      <c r="L34" s="14">
        <v>21556924.66</v>
      </c>
      <c r="M34" s="14">
        <v>22203383.79</v>
      </c>
      <c r="N34" s="14">
        <v>24187109.34</v>
      </c>
      <c r="O34" s="14">
        <v>21709706.45</v>
      </c>
      <c r="P34" s="14">
        <v>27013427.66</v>
      </c>
      <c r="Q34" s="15">
        <f t="shared" si="7"/>
        <v>295724843</v>
      </c>
    </row>
    <row r="35" spans="1:17" s="30" customFormat="1" ht="9.75">
      <c r="A35" s="8"/>
      <c r="B35" s="13" t="s">
        <v>71</v>
      </c>
      <c r="C35" s="13">
        <v>312</v>
      </c>
      <c r="D35" s="13" t="s">
        <v>72</v>
      </c>
      <c r="E35" s="14">
        <v>8620.95</v>
      </c>
      <c r="F35" s="14">
        <v>16702.57</v>
      </c>
      <c r="G35" s="14">
        <v>9917.02</v>
      </c>
      <c r="H35" s="14">
        <v>8142.25</v>
      </c>
      <c r="I35" s="14">
        <v>9233.45</v>
      </c>
      <c r="J35" s="14">
        <v>8366.26</v>
      </c>
      <c r="K35" s="14">
        <v>13003.37</v>
      </c>
      <c r="L35" s="14">
        <v>20245.07</v>
      </c>
      <c r="M35" s="14">
        <v>14383.92</v>
      </c>
      <c r="N35" s="14">
        <v>14293.77</v>
      </c>
      <c r="O35" s="14">
        <v>9653.8</v>
      </c>
      <c r="P35" s="14">
        <v>6982.52</v>
      </c>
      <c r="Q35" s="15">
        <f t="shared" si="7"/>
        <v>139544.94999999998</v>
      </c>
    </row>
    <row r="36" spans="1:17" s="30" customFormat="1" ht="9.75">
      <c r="A36" s="8"/>
      <c r="B36" s="13" t="s">
        <v>73</v>
      </c>
      <c r="C36" s="13">
        <v>313</v>
      </c>
      <c r="D36" s="13" t="s">
        <v>74</v>
      </c>
      <c r="E36" s="14">
        <v>284675.09</v>
      </c>
      <c r="F36" s="14">
        <v>349235.73</v>
      </c>
      <c r="G36" s="14">
        <v>333632.9</v>
      </c>
      <c r="H36" s="14">
        <v>315103.02</v>
      </c>
      <c r="I36" s="14">
        <v>314058.61</v>
      </c>
      <c r="J36" s="14">
        <v>252439.09</v>
      </c>
      <c r="K36" s="14">
        <v>282140.44</v>
      </c>
      <c r="L36" s="14">
        <v>329375.52</v>
      </c>
      <c r="M36" s="14">
        <v>346441.16</v>
      </c>
      <c r="N36" s="14">
        <v>358079.4</v>
      </c>
      <c r="O36" s="14">
        <v>282369.59</v>
      </c>
      <c r="P36" s="14">
        <v>252165.83</v>
      </c>
      <c r="Q36" s="15">
        <f t="shared" si="7"/>
        <v>3699716.3800000004</v>
      </c>
    </row>
    <row r="37" spans="1:17" s="30" customFormat="1" ht="9.75">
      <c r="A37" s="8"/>
      <c r="B37" s="13" t="s">
        <v>75</v>
      </c>
      <c r="C37" s="13">
        <v>314</v>
      </c>
      <c r="D37" s="13" t="s">
        <v>76</v>
      </c>
      <c r="E37" s="14">
        <v>376306.98</v>
      </c>
      <c r="F37" s="14">
        <v>458965.88</v>
      </c>
      <c r="G37" s="14">
        <v>322924.18</v>
      </c>
      <c r="H37" s="14">
        <v>362628.75</v>
      </c>
      <c r="I37" s="14">
        <v>416462.96</v>
      </c>
      <c r="J37" s="14">
        <v>331310.81</v>
      </c>
      <c r="K37" s="14">
        <v>317424.32</v>
      </c>
      <c r="L37" s="14">
        <v>320814.12</v>
      </c>
      <c r="M37" s="14">
        <v>310833.7</v>
      </c>
      <c r="N37" s="14">
        <v>350769.23</v>
      </c>
      <c r="O37" s="14">
        <v>321008.81</v>
      </c>
      <c r="P37" s="14">
        <v>257896.95</v>
      </c>
      <c r="Q37" s="15">
        <f t="shared" si="7"/>
        <v>4147346.6900000004</v>
      </c>
    </row>
    <row r="38" spans="1:17" s="30" customFormat="1" ht="9.75">
      <c r="A38" s="8"/>
      <c r="B38" s="13" t="s">
        <v>77</v>
      </c>
      <c r="C38" s="13">
        <v>316</v>
      </c>
      <c r="D38" s="13" t="s">
        <v>78</v>
      </c>
      <c r="E38" s="14">
        <v>13275.68</v>
      </c>
      <c r="F38" s="14">
        <v>15781.8</v>
      </c>
      <c r="G38" s="14">
        <v>14866.54</v>
      </c>
      <c r="H38" s="14">
        <v>29783.52</v>
      </c>
      <c r="I38" s="14">
        <v>42647.99</v>
      </c>
      <c r="J38" s="14">
        <v>33820.24</v>
      </c>
      <c r="K38" s="14">
        <v>29488.6</v>
      </c>
      <c r="L38" s="14">
        <v>47429.13</v>
      </c>
      <c r="M38" s="14">
        <v>35635.29</v>
      </c>
      <c r="N38" s="14">
        <v>26775.73</v>
      </c>
      <c r="O38" s="14">
        <v>32720.13</v>
      </c>
      <c r="P38" s="14">
        <v>37284.56</v>
      </c>
      <c r="Q38" s="15">
        <f t="shared" si="7"/>
        <v>359509.20999999996</v>
      </c>
    </row>
    <row r="39" spans="1:17" s="30" customFormat="1" ht="9.75">
      <c r="A39" s="8"/>
      <c r="B39" s="13" t="s">
        <v>79</v>
      </c>
      <c r="C39" s="13">
        <v>317</v>
      </c>
      <c r="D39" s="13" t="s">
        <v>80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5">
        <f t="shared" si="7"/>
        <v>0</v>
      </c>
    </row>
    <row r="40" spans="1:17" s="30" customFormat="1" ht="9.75">
      <c r="A40" s="8"/>
      <c r="B40" s="13" t="s">
        <v>81</v>
      </c>
      <c r="C40" s="13">
        <v>318</v>
      </c>
      <c r="D40" s="13" t="s">
        <v>82</v>
      </c>
      <c r="E40" s="14">
        <v>13293.89</v>
      </c>
      <c r="F40" s="14">
        <v>20630.87</v>
      </c>
      <c r="G40" s="14">
        <v>22744.68</v>
      </c>
      <c r="H40" s="14">
        <v>8412.49</v>
      </c>
      <c r="I40" s="14">
        <v>27059.52</v>
      </c>
      <c r="J40" s="14">
        <v>15855</v>
      </c>
      <c r="K40" s="14">
        <v>19010.26</v>
      </c>
      <c r="L40" s="14">
        <v>21639.51</v>
      </c>
      <c r="M40" s="14">
        <v>41871.25</v>
      </c>
      <c r="N40" s="14">
        <v>14298.32</v>
      </c>
      <c r="O40" s="14">
        <v>29390.35</v>
      </c>
      <c r="P40" s="14">
        <v>96096.8</v>
      </c>
      <c r="Q40" s="15">
        <f>SUM(E40:P40)</f>
        <v>330302.94</v>
      </c>
    </row>
    <row r="41" spans="1:17" s="30" customFormat="1" ht="9.75">
      <c r="A41" s="8"/>
      <c r="B41" s="9" t="s">
        <v>83</v>
      </c>
      <c r="C41" s="9"/>
      <c r="D41" s="9" t="s">
        <v>84</v>
      </c>
      <c r="E41" s="12">
        <f aca="true" t="shared" si="8" ref="E41:Q41">+E42</f>
        <v>0</v>
      </c>
      <c r="F41" s="12">
        <f t="shared" si="8"/>
        <v>0</v>
      </c>
      <c r="G41" s="12">
        <f t="shared" si="8"/>
        <v>0</v>
      </c>
      <c r="H41" s="12">
        <f t="shared" si="8"/>
        <v>0</v>
      </c>
      <c r="I41" s="12">
        <f t="shared" si="8"/>
        <v>0</v>
      </c>
      <c r="J41" s="12">
        <f t="shared" si="8"/>
        <v>0</v>
      </c>
      <c r="K41" s="12">
        <f t="shared" si="8"/>
        <v>0</v>
      </c>
      <c r="L41" s="12">
        <f t="shared" si="8"/>
        <v>0</v>
      </c>
      <c r="M41" s="12">
        <f t="shared" si="8"/>
        <v>0</v>
      </c>
      <c r="N41" s="12">
        <f t="shared" si="8"/>
        <v>0</v>
      </c>
      <c r="O41" s="12">
        <f t="shared" si="8"/>
        <v>0</v>
      </c>
      <c r="P41" s="12">
        <f t="shared" si="8"/>
        <v>0</v>
      </c>
      <c r="Q41" s="12">
        <f t="shared" si="8"/>
        <v>0</v>
      </c>
    </row>
    <row r="42" spans="1:17" s="30" customFormat="1" ht="9.75">
      <c r="A42" s="8"/>
      <c r="B42" s="13" t="s">
        <v>85</v>
      </c>
      <c r="C42" s="13">
        <v>400</v>
      </c>
      <c r="D42" s="13" t="s">
        <v>84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5">
        <f>SUM(E42:P42)</f>
        <v>0</v>
      </c>
    </row>
    <row r="43" spans="1:17" s="30" customFormat="1" ht="9.75">
      <c r="A43" s="8"/>
      <c r="B43" s="9" t="s">
        <v>86</v>
      </c>
      <c r="C43" s="9"/>
      <c r="D43" s="10" t="s">
        <v>87</v>
      </c>
      <c r="E43" s="11">
        <f aca="true" t="shared" si="9" ref="E43:Q43">+E44+E54</f>
        <v>4933.17</v>
      </c>
      <c r="F43" s="11">
        <f t="shared" si="9"/>
        <v>6006.87</v>
      </c>
      <c r="G43" s="11">
        <f t="shared" si="9"/>
        <v>8524.28</v>
      </c>
      <c r="H43" s="11">
        <f t="shared" si="9"/>
        <v>10442.45</v>
      </c>
      <c r="I43" s="11">
        <f t="shared" si="9"/>
        <v>10909.25</v>
      </c>
      <c r="J43" s="11">
        <f t="shared" si="9"/>
        <v>12682.66</v>
      </c>
      <c r="K43" s="11">
        <f t="shared" si="9"/>
        <v>6527.16</v>
      </c>
      <c r="L43" s="11">
        <f t="shared" si="9"/>
        <v>3743.54</v>
      </c>
      <c r="M43" s="11">
        <f t="shared" si="9"/>
        <v>13905.77</v>
      </c>
      <c r="N43" s="11">
        <f t="shared" si="9"/>
        <v>12053.43</v>
      </c>
      <c r="O43" s="11">
        <f t="shared" si="9"/>
        <v>3331.65</v>
      </c>
      <c r="P43" s="11">
        <f t="shared" si="9"/>
        <v>1649.77</v>
      </c>
      <c r="Q43" s="11">
        <f t="shared" si="9"/>
        <v>94710.00000000001</v>
      </c>
    </row>
    <row r="44" spans="1:17" s="30" customFormat="1" ht="9.75">
      <c r="A44" s="8"/>
      <c r="B44" s="9" t="s">
        <v>88</v>
      </c>
      <c r="C44" s="9"/>
      <c r="D44" s="9" t="s">
        <v>89</v>
      </c>
      <c r="E44" s="12">
        <f aca="true" t="shared" si="10" ref="E44:Q44">SUM(E45:E53)</f>
        <v>4933.17</v>
      </c>
      <c r="F44" s="12">
        <f t="shared" si="10"/>
        <v>6006.87</v>
      </c>
      <c r="G44" s="12">
        <f t="shared" si="10"/>
        <v>8524.28</v>
      </c>
      <c r="H44" s="12">
        <f t="shared" si="10"/>
        <v>10442.45</v>
      </c>
      <c r="I44" s="12">
        <f t="shared" si="10"/>
        <v>10909.25</v>
      </c>
      <c r="J44" s="12">
        <f t="shared" si="10"/>
        <v>12682.66</v>
      </c>
      <c r="K44" s="12">
        <f t="shared" si="10"/>
        <v>6527.16</v>
      </c>
      <c r="L44" s="12">
        <f t="shared" si="10"/>
        <v>3743.54</v>
      </c>
      <c r="M44" s="12">
        <f t="shared" si="10"/>
        <v>13905.77</v>
      </c>
      <c r="N44" s="12">
        <f t="shared" si="10"/>
        <v>12053.43</v>
      </c>
      <c r="O44" s="12">
        <f t="shared" si="10"/>
        <v>3331.65</v>
      </c>
      <c r="P44" s="12">
        <f t="shared" si="10"/>
        <v>1649.77</v>
      </c>
      <c r="Q44" s="12">
        <f t="shared" si="10"/>
        <v>94710.00000000001</v>
      </c>
    </row>
    <row r="45" spans="1:17" s="30" customFormat="1" ht="9.75">
      <c r="A45" s="8"/>
      <c r="B45" s="13" t="s">
        <v>90</v>
      </c>
      <c r="C45" s="13">
        <v>701</v>
      </c>
      <c r="D45" s="13" t="s">
        <v>91</v>
      </c>
      <c r="E45" s="14">
        <v>4933.17</v>
      </c>
      <c r="F45" s="14">
        <v>6006.87</v>
      </c>
      <c r="G45" s="14">
        <v>8524.28</v>
      </c>
      <c r="H45" s="14">
        <v>10442.45</v>
      </c>
      <c r="I45" s="14">
        <v>10909.25</v>
      </c>
      <c r="J45" s="14">
        <v>12682.66</v>
      </c>
      <c r="K45" s="14">
        <v>6527.16</v>
      </c>
      <c r="L45" s="14">
        <v>3743.54</v>
      </c>
      <c r="M45" s="14">
        <v>13905.77</v>
      </c>
      <c r="N45" s="14">
        <v>12053.43</v>
      </c>
      <c r="O45" s="14">
        <v>3331.65</v>
      </c>
      <c r="P45" s="14">
        <v>1649.77</v>
      </c>
      <c r="Q45" s="15">
        <f aca="true" t="shared" si="11" ref="Q45:Q53">SUM(E45:P45)</f>
        <v>94710.00000000001</v>
      </c>
    </row>
    <row r="46" spans="1:17" s="30" customFormat="1" ht="9.75">
      <c r="A46" s="8"/>
      <c r="B46" s="13" t="s">
        <v>92</v>
      </c>
      <c r="C46" s="13">
        <v>702</v>
      </c>
      <c r="D46" s="13" t="s">
        <v>93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5">
        <f t="shared" si="11"/>
        <v>0</v>
      </c>
    </row>
    <row r="47" spans="1:17" s="30" customFormat="1" ht="9.75">
      <c r="A47" s="8"/>
      <c r="B47" s="13" t="s">
        <v>94</v>
      </c>
      <c r="C47" s="13">
        <v>703</v>
      </c>
      <c r="D47" s="13" t="s">
        <v>93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5">
        <f>SUM(E47:P47)</f>
        <v>0</v>
      </c>
    </row>
    <row r="48" spans="1:17" s="30" customFormat="1" ht="9.75">
      <c r="A48" s="8"/>
      <c r="B48" s="13" t="s">
        <v>95</v>
      </c>
      <c r="C48" s="13">
        <v>707</v>
      </c>
      <c r="D48" s="13" t="s">
        <v>93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5">
        <f>SUM(E48:P48)</f>
        <v>0</v>
      </c>
    </row>
    <row r="49" spans="1:17" s="30" customFormat="1" ht="9.75">
      <c r="A49" s="8"/>
      <c r="B49" s="13" t="s">
        <v>96</v>
      </c>
      <c r="C49" s="13">
        <v>710</v>
      </c>
      <c r="D49" s="13" t="s">
        <v>97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5">
        <f t="shared" si="11"/>
        <v>0</v>
      </c>
    </row>
    <row r="50" spans="1:17" s="30" customFormat="1" ht="9.75">
      <c r="A50" s="8"/>
      <c r="B50" s="13" t="s">
        <v>98</v>
      </c>
      <c r="C50" s="13">
        <v>713</v>
      </c>
      <c r="D50" s="13" t="s">
        <v>99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5">
        <f t="shared" si="11"/>
        <v>0</v>
      </c>
    </row>
    <row r="51" spans="1:17" s="30" customFormat="1" ht="9.75">
      <c r="A51" s="8"/>
      <c r="B51" s="13" t="s">
        <v>100</v>
      </c>
      <c r="C51" s="13">
        <v>714</v>
      </c>
      <c r="D51" s="13" t="s">
        <v>101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5">
        <f t="shared" si="11"/>
        <v>0</v>
      </c>
    </row>
    <row r="52" spans="1:17" s="30" customFormat="1" ht="9.75">
      <c r="A52" s="8"/>
      <c r="B52" s="13" t="s">
        <v>102</v>
      </c>
      <c r="C52" s="13">
        <v>715</v>
      </c>
      <c r="D52" s="13" t="s">
        <v>103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5">
        <f t="shared" si="11"/>
        <v>0</v>
      </c>
    </row>
    <row r="53" spans="1:17" s="30" customFormat="1" ht="9.75">
      <c r="A53" s="8"/>
      <c r="B53" s="13" t="s">
        <v>104</v>
      </c>
      <c r="C53" s="13">
        <v>716</v>
      </c>
      <c r="D53" s="13" t="s">
        <v>105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5">
        <f t="shared" si="11"/>
        <v>0</v>
      </c>
    </row>
    <row r="54" spans="1:17" s="30" customFormat="1" ht="9.75">
      <c r="A54" s="8"/>
      <c r="B54" s="9" t="s">
        <v>106</v>
      </c>
      <c r="C54" s="13"/>
      <c r="D54" s="9" t="s">
        <v>107</v>
      </c>
      <c r="E54" s="12">
        <f aca="true" t="shared" si="12" ref="E54:Q54">+E55</f>
        <v>0</v>
      </c>
      <c r="F54" s="12">
        <f t="shared" si="12"/>
        <v>0</v>
      </c>
      <c r="G54" s="12">
        <f t="shared" si="12"/>
        <v>0</v>
      </c>
      <c r="H54" s="12">
        <f t="shared" si="12"/>
        <v>0</v>
      </c>
      <c r="I54" s="12">
        <f t="shared" si="12"/>
        <v>0</v>
      </c>
      <c r="J54" s="12">
        <f t="shared" si="12"/>
        <v>0</v>
      </c>
      <c r="K54" s="12">
        <f t="shared" si="12"/>
        <v>0</v>
      </c>
      <c r="L54" s="12">
        <f t="shared" si="12"/>
        <v>0</v>
      </c>
      <c r="M54" s="12">
        <f t="shared" si="12"/>
        <v>0</v>
      </c>
      <c r="N54" s="12">
        <f t="shared" si="12"/>
        <v>0</v>
      </c>
      <c r="O54" s="12">
        <f t="shared" si="12"/>
        <v>0</v>
      </c>
      <c r="P54" s="12">
        <f t="shared" si="12"/>
        <v>0</v>
      </c>
      <c r="Q54" s="12">
        <f t="shared" si="12"/>
        <v>0</v>
      </c>
    </row>
    <row r="55" spans="1:17" s="30" customFormat="1" ht="9.75">
      <c r="A55" s="8"/>
      <c r="B55" s="13" t="s">
        <v>108</v>
      </c>
      <c r="C55" s="13">
        <v>2401</v>
      </c>
      <c r="D55" s="13" t="s">
        <v>109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5">
        <f>SUM(E55:P55)</f>
        <v>0</v>
      </c>
    </row>
    <row r="56" spans="1:17" s="30" customFormat="1" ht="9.75">
      <c r="A56" s="8"/>
      <c r="B56" s="9" t="s">
        <v>110</v>
      </c>
      <c r="C56" s="9"/>
      <c r="D56" s="10" t="s">
        <v>111</v>
      </c>
      <c r="E56" s="11">
        <f aca="true" t="shared" si="13" ref="E56:Q56">+E57+E61+E137+E139</f>
        <v>21334308.770000003</v>
      </c>
      <c r="F56" s="11">
        <f t="shared" si="13"/>
        <v>12814541.79</v>
      </c>
      <c r="G56" s="11">
        <f t="shared" si="13"/>
        <v>33553463.639999997</v>
      </c>
      <c r="H56" s="11">
        <f t="shared" si="13"/>
        <v>34813465.78</v>
      </c>
      <c r="I56" s="11">
        <f t="shared" si="13"/>
        <v>13931413.170000002</v>
      </c>
      <c r="J56" s="11">
        <f t="shared" si="13"/>
        <v>26259950.439999998</v>
      </c>
      <c r="K56" s="11">
        <f t="shared" si="13"/>
        <v>37959002.449999996</v>
      </c>
      <c r="L56" s="11">
        <f t="shared" si="13"/>
        <v>21316962.98</v>
      </c>
      <c r="M56" s="11">
        <f t="shared" si="13"/>
        <v>15860803.210000003</v>
      </c>
      <c r="N56" s="11">
        <f t="shared" si="13"/>
        <v>41960420.04</v>
      </c>
      <c r="O56" s="11">
        <f t="shared" si="13"/>
        <v>11827268.699999996</v>
      </c>
      <c r="P56" s="11">
        <f t="shared" si="13"/>
        <v>38970734.39999999</v>
      </c>
      <c r="Q56" s="11">
        <f t="shared" si="13"/>
        <v>310602335.37</v>
      </c>
    </row>
    <row r="57" spans="1:17" s="30" customFormat="1" ht="9.75">
      <c r="A57" s="8"/>
      <c r="B57" s="9" t="s">
        <v>112</v>
      </c>
      <c r="C57" s="9"/>
      <c r="D57" s="9" t="s">
        <v>113</v>
      </c>
      <c r="E57" s="12">
        <f aca="true" t="shared" si="14" ref="E57:Q57">SUM(E58:E60)</f>
        <v>123119.71</v>
      </c>
      <c r="F57" s="12">
        <f t="shared" si="14"/>
        <v>2764606.38</v>
      </c>
      <c r="G57" s="12">
        <f t="shared" si="14"/>
        <v>848031.03</v>
      </c>
      <c r="H57" s="12">
        <f t="shared" si="14"/>
        <v>32633.42</v>
      </c>
      <c r="I57" s="12">
        <f t="shared" si="14"/>
        <v>79521.8</v>
      </c>
      <c r="J57" s="12">
        <f t="shared" si="14"/>
        <v>2501361.66</v>
      </c>
      <c r="K57" s="12">
        <f t="shared" si="14"/>
        <v>439923.68</v>
      </c>
      <c r="L57" s="12">
        <f t="shared" si="14"/>
        <v>77445.67</v>
      </c>
      <c r="M57" s="12">
        <f t="shared" si="14"/>
        <v>737902.89</v>
      </c>
      <c r="N57" s="12">
        <f t="shared" si="14"/>
        <v>6000</v>
      </c>
      <c r="O57" s="12">
        <f t="shared" si="14"/>
        <v>6000</v>
      </c>
      <c r="P57" s="12">
        <f t="shared" si="14"/>
        <v>6000</v>
      </c>
      <c r="Q57" s="12">
        <f t="shared" si="14"/>
        <v>7622546.239999999</v>
      </c>
    </row>
    <row r="58" spans="1:17" s="30" customFormat="1" ht="9.75">
      <c r="A58" s="8"/>
      <c r="B58" s="13" t="s">
        <v>114</v>
      </c>
      <c r="C58" s="13">
        <v>800</v>
      </c>
      <c r="D58" s="13" t="s">
        <v>115</v>
      </c>
      <c r="E58" s="14">
        <v>117119.71</v>
      </c>
      <c r="F58" s="14">
        <v>2758606.38</v>
      </c>
      <c r="G58" s="14">
        <v>842031.03</v>
      </c>
      <c r="H58" s="14">
        <v>26633.42</v>
      </c>
      <c r="I58" s="14">
        <v>73521.8</v>
      </c>
      <c r="J58" s="14">
        <v>2495361.66</v>
      </c>
      <c r="K58" s="14">
        <v>433923.68</v>
      </c>
      <c r="L58" s="14">
        <v>71445.67</v>
      </c>
      <c r="M58" s="14">
        <v>731902.89</v>
      </c>
      <c r="N58" s="14">
        <v>0</v>
      </c>
      <c r="O58" s="14">
        <v>0</v>
      </c>
      <c r="P58" s="14">
        <v>0</v>
      </c>
      <c r="Q58" s="15">
        <f>SUM(E58:P58)</f>
        <v>7550546.239999999</v>
      </c>
    </row>
    <row r="59" spans="1:17" s="30" customFormat="1" ht="9.75">
      <c r="A59" s="8"/>
      <c r="B59" s="13" t="s">
        <v>116</v>
      </c>
      <c r="C59" s="13">
        <v>801</v>
      </c>
      <c r="D59" s="13" t="s">
        <v>117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5">
        <f>SUM(E59:P59)</f>
        <v>0</v>
      </c>
    </row>
    <row r="60" spans="1:17" s="30" customFormat="1" ht="9.75">
      <c r="A60" s="8"/>
      <c r="B60" s="13" t="s">
        <v>118</v>
      </c>
      <c r="C60" s="13">
        <v>802</v>
      </c>
      <c r="D60" s="13" t="s">
        <v>119</v>
      </c>
      <c r="E60" s="14">
        <v>6000</v>
      </c>
      <c r="F60" s="14">
        <v>6000</v>
      </c>
      <c r="G60" s="14">
        <v>6000</v>
      </c>
      <c r="H60" s="14">
        <v>6000</v>
      </c>
      <c r="I60" s="14">
        <v>6000</v>
      </c>
      <c r="J60" s="14">
        <v>6000</v>
      </c>
      <c r="K60" s="14">
        <v>6000</v>
      </c>
      <c r="L60" s="14">
        <v>6000</v>
      </c>
      <c r="M60" s="14">
        <v>6000</v>
      </c>
      <c r="N60" s="14">
        <v>6000</v>
      </c>
      <c r="O60" s="14">
        <v>6000</v>
      </c>
      <c r="P60" s="14">
        <v>6000</v>
      </c>
      <c r="Q60" s="15">
        <f>SUM(E60:P60)</f>
        <v>72000</v>
      </c>
    </row>
    <row r="61" spans="1:17" s="30" customFormat="1" ht="9.75">
      <c r="A61" s="8"/>
      <c r="B61" s="9" t="s">
        <v>120</v>
      </c>
      <c r="C61" s="9"/>
      <c r="D61" s="9" t="s">
        <v>121</v>
      </c>
      <c r="E61" s="12">
        <f aca="true" t="shared" si="15" ref="E61:Q61">SUM(E62:E136)</f>
        <v>21143582.580000002</v>
      </c>
      <c r="F61" s="12">
        <f t="shared" si="15"/>
        <v>10010299.82</v>
      </c>
      <c r="G61" s="12">
        <f t="shared" si="15"/>
        <v>32625034.929999996</v>
      </c>
      <c r="H61" s="12">
        <f t="shared" si="15"/>
        <v>34753188.2</v>
      </c>
      <c r="I61" s="12">
        <f t="shared" si="15"/>
        <v>13814212.030000001</v>
      </c>
      <c r="J61" s="12">
        <f t="shared" si="15"/>
        <v>23725424.06</v>
      </c>
      <c r="K61" s="12">
        <f t="shared" si="15"/>
        <v>37473660.69</v>
      </c>
      <c r="L61" s="12">
        <f t="shared" si="15"/>
        <v>21183627.31</v>
      </c>
      <c r="M61" s="12">
        <f t="shared" si="15"/>
        <v>15091248.770000001</v>
      </c>
      <c r="N61" s="12">
        <f t="shared" si="15"/>
        <v>41916622.839999996</v>
      </c>
      <c r="O61" s="12">
        <f t="shared" si="15"/>
        <v>11769504.599999996</v>
      </c>
      <c r="P61" s="12">
        <f t="shared" si="15"/>
        <v>38907070.029999994</v>
      </c>
      <c r="Q61" s="12">
        <f t="shared" si="15"/>
        <v>302413475.86</v>
      </c>
    </row>
    <row r="62" spans="1:17" s="30" customFormat="1" ht="9.75">
      <c r="A62" s="8"/>
      <c r="B62" s="13" t="s">
        <v>122</v>
      </c>
      <c r="C62" s="13">
        <v>901</v>
      </c>
      <c r="D62" s="13" t="s">
        <v>123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5">
        <f aca="true" t="shared" si="16" ref="Q62:Q125">SUM(E62:P62)</f>
        <v>0</v>
      </c>
    </row>
    <row r="63" spans="1:17" s="30" customFormat="1" ht="9.75">
      <c r="A63" s="8"/>
      <c r="B63" s="13" t="s">
        <v>124</v>
      </c>
      <c r="C63" s="13">
        <v>902</v>
      </c>
      <c r="D63" s="13" t="s">
        <v>125</v>
      </c>
      <c r="E63" s="14">
        <v>900000</v>
      </c>
      <c r="F63" s="14">
        <v>800000</v>
      </c>
      <c r="G63" s="14">
        <v>750000</v>
      </c>
      <c r="H63" s="14">
        <v>900000</v>
      </c>
      <c r="I63" s="14">
        <v>800000</v>
      </c>
      <c r="J63" s="14">
        <v>750000</v>
      </c>
      <c r="K63" s="14">
        <v>700000</v>
      </c>
      <c r="L63" s="14">
        <v>650000</v>
      </c>
      <c r="M63" s="14">
        <v>710000</v>
      </c>
      <c r="N63" s="14">
        <v>700000</v>
      </c>
      <c r="O63" s="14">
        <v>950000</v>
      </c>
      <c r="P63" s="14">
        <v>910000</v>
      </c>
      <c r="Q63" s="15">
        <f t="shared" si="16"/>
        <v>9520000</v>
      </c>
    </row>
    <row r="64" spans="1:17" s="30" customFormat="1" ht="9.75">
      <c r="A64" s="8"/>
      <c r="B64" s="13" t="s">
        <v>126</v>
      </c>
      <c r="C64" s="13">
        <v>903</v>
      </c>
      <c r="D64" s="13" t="s">
        <v>127</v>
      </c>
      <c r="E64" s="14">
        <v>175680</v>
      </c>
      <c r="F64" s="14">
        <v>175680</v>
      </c>
      <c r="G64" s="14">
        <v>175680</v>
      </c>
      <c r="H64" s="14">
        <v>175680</v>
      </c>
      <c r="I64" s="14">
        <v>175680</v>
      </c>
      <c r="J64" s="14">
        <v>175680</v>
      </c>
      <c r="K64" s="14">
        <v>175680</v>
      </c>
      <c r="L64" s="14">
        <v>175680</v>
      </c>
      <c r="M64" s="14">
        <v>175680</v>
      </c>
      <c r="N64" s="14">
        <v>175680</v>
      </c>
      <c r="O64" s="14">
        <v>175680</v>
      </c>
      <c r="P64" s="14">
        <v>175680</v>
      </c>
      <c r="Q64" s="15">
        <f t="shared" si="16"/>
        <v>2108160</v>
      </c>
    </row>
    <row r="65" spans="1:17" s="30" customFormat="1" ht="9.75">
      <c r="A65" s="8"/>
      <c r="B65" s="13" t="s">
        <v>128</v>
      </c>
      <c r="C65" s="13">
        <v>904</v>
      </c>
      <c r="D65" s="13" t="s">
        <v>129</v>
      </c>
      <c r="E65" s="14">
        <v>352691.04</v>
      </c>
      <c r="F65" s="14">
        <v>459350.32</v>
      </c>
      <c r="G65" s="14">
        <v>406209.44</v>
      </c>
      <c r="H65" s="14">
        <v>422597.24</v>
      </c>
      <c r="I65" s="14">
        <v>288731.04</v>
      </c>
      <c r="J65" s="14">
        <v>243020.96</v>
      </c>
      <c r="K65" s="14">
        <v>435815.61</v>
      </c>
      <c r="L65" s="14">
        <v>534964.67</v>
      </c>
      <c r="M65" s="14">
        <v>613745</v>
      </c>
      <c r="N65" s="14">
        <v>1052414.63</v>
      </c>
      <c r="O65" s="14">
        <v>780451.35</v>
      </c>
      <c r="P65" s="14">
        <v>201008.29</v>
      </c>
      <c r="Q65" s="15">
        <f t="shared" si="16"/>
        <v>5790999.589999999</v>
      </c>
    </row>
    <row r="66" spans="1:17" s="30" customFormat="1" ht="9.75">
      <c r="A66" s="8"/>
      <c r="B66" s="13" t="s">
        <v>130</v>
      </c>
      <c r="C66" s="13">
        <v>905</v>
      </c>
      <c r="D66" s="13" t="s">
        <v>131</v>
      </c>
      <c r="E66" s="14">
        <v>10350.83</v>
      </c>
      <c r="F66" s="14">
        <v>1238</v>
      </c>
      <c r="G66" s="14">
        <v>2824.62</v>
      </c>
      <c r="H66" s="14">
        <v>2701.83</v>
      </c>
      <c r="I66" s="14">
        <v>2350.91</v>
      </c>
      <c r="J66" s="14">
        <v>1799.98</v>
      </c>
      <c r="K66" s="14">
        <v>2688.85</v>
      </c>
      <c r="L66" s="14">
        <v>2167.96</v>
      </c>
      <c r="M66" s="14">
        <v>2201.28</v>
      </c>
      <c r="N66" s="14">
        <v>1425.3</v>
      </c>
      <c r="O66" s="14">
        <v>2982.7</v>
      </c>
      <c r="P66" s="14">
        <v>4567.74</v>
      </c>
      <c r="Q66" s="15">
        <f t="shared" si="16"/>
        <v>37299.99999999999</v>
      </c>
    </row>
    <row r="67" spans="1:17" s="30" customFormat="1" ht="9.75">
      <c r="A67" s="8"/>
      <c r="B67" s="13" t="s">
        <v>132</v>
      </c>
      <c r="C67" s="13">
        <v>906</v>
      </c>
      <c r="D67" s="13" t="s">
        <v>133</v>
      </c>
      <c r="E67" s="14">
        <v>16009.37</v>
      </c>
      <c r="F67" s="14">
        <v>16009.37</v>
      </c>
      <c r="G67" s="14">
        <v>16009.37</v>
      </c>
      <c r="H67" s="14">
        <v>16009.37</v>
      </c>
      <c r="I67" s="14">
        <v>16009.37</v>
      </c>
      <c r="J67" s="14">
        <v>16009.37</v>
      </c>
      <c r="K67" s="14">
        <v>76968.16</v>
      </c>
      <c r="L67" s="14">
        <v>76968.16</v>
      </c>
      <c r="M67" s="14">
        <v>76968.16</v>
      </c>
      <c r="N67" s="14">
        <v>76968.16</v>
      </c>
      <c r="O67" s="14">
        <v>76968.16</v>
      </c>
      <c r="P67" s="14">
        <v>76028.06</v>
      </c>
      <c r="Q67" s="15">
        <f t="shared" si="16"/>
        <v>556925.0800000001</v>
      </c>
    </row>
    <row r="68" spans="1:17" s="30" customFormat="1" ht="9.75">
      <c r="A68" s="8"/>
      <c r="B68" s="13" t="s">
        <v>134</v>
      </c>
      <c r="C68" s="13">
        <v>907</v>
      </c>
      <c r="D68" s="13" t="s">
        <v>135</v>
      </c>
      <c r="E68" s="14">
        <v>0</v>
      </c>
      <c r="F68" s="14">
        <v>0</v>
      </c>
      <c r="G68" s="14">
        <v>0</v>
      </c>
      <c r="H68" s="14">
        <v>593822.04</v>
      </c>
      <c r="I68" s="14">
        <v>0</v>
      </c>
      <c r="J68" s="14">
        <v>0</v>
      </c>
      <c r="K68" s="14">
        <v>0</v>
      </c>
      <c r="L68" s="14">
        <v>593822.04</v>
      </c>
      <c r="M68" s="14">
        <v>108311.42</v>
      </c>
      <c r="N68" s="14">
        <v>0</v>
      </c>
      <c r="O68" s="14">
        <v>0</v>
      </c>
      <c r="P68" s="14">
        <v>0</v>
      </c>
      <c r="Q68" s="15">
        <f t="shared" si="16"/>
        <v>1295955.5</v>
      </c>
    </row>
    <row r="69" spans="1:17" s="30" customFormat="1" ht="9.75">
      <c r="A69" s="8"/>
      <c r="B69" s="13" t="s">
        <v>136</v>
      </c>
      <c r="C69" s="13">
        <v>908</v>
      </c>
      <c r="D69" s="13" t="s">
        <v>137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5">
        <f t="shared" si="16"/>
        <v>0</v>
      </c>
    </row>
    <row r="70" spans="1:17" s="30" customFormat="1" ht="9.75">
      <c r="A70" s="8"/>
      <c r="B70" s="13" t="s">
        <v>138</v>
      </c>
      <c r="C70" s="13">
        <v>909</v>
      </c>
      <c r="D70" s="13" t="s">
        <v>139</v>
      </c>
      <c r="E70" s="14">
        <v>207162.46</v>
      </c>
      <c r="F70" s="14">
        <v>198736.19</v>
      </c>
      <c r="G70" s="14">
        <v>82125.91</v>
      </c>
      <c r="H70" s="14">
        <v>106845.23</v>
      </c>
      <c r="I70" s="14">
        <v>73208.99</v>
      </c>
      <c r="J70" s="14">
        <v>62332.15</v>
      </c>
      <c r="K70" s="14">
        <v>83650.74</v>
      </c>
      <c r="L70" s="14">
        <v>76867.96</v>
      </c>
      <c r="M70" s="14">
        <v>95212.41</v>
      </c>
      <c r="N70" s="14">
        <v>68203.09</v>
      </c>
      <c r="O70" s="14">
        <v>43857.09</v>
      </c>
      <c r="P70" s="14">
        <v>496535.66</v>
      </c>
      <c r="Q70" s="15">
        <f t="shared" si="16"/>
        <v>1594737.8800000001</v>
      </c>
    </row>
    <row r="71" spans="1:17" s="30" customFormat="1" ht="9.75">
      <c r="A71" s="8"/>
      <c r="B71" s="13" t="s">
        <v>140</v>
      </c>
      <c r="C71" s="13">
        <v>910</v>
      </c>
      <c r="D71" s="13" t="s">
        <v>141</v>
      </c>
      <c r="E71" s="14">
        <v>22012.49</v>
      </c>
      <c r="F71" s="14">
        <v>63749.07</v>
      </c>
      <c r="G71" s="14">
        <v>47790.67</v>
      </c>
      <c r="H71" s="14">
        <v>127359.95</v>
      </c>
      <c r="I71" s="14">
        <v>168833.77</v>
      </c>
      <c r="J71" s="14">
        <v>120366.06</v>
      </c>
      <c r="K71" s="14">
        <v>55237.51</v>
      </c>
      <c r="L71" s="14">
        <v>112814.92</v>
      </c>
      <c r="M71" s="14">
        <v>133155.36</v>
      </c>
      <c r="N71" s="14">
        <v>181846.6</v>
      </c>
      <c r="O71" s="14">
        <v>116821.62</v>
      </c>
      <c r="P71" s="14">
        <v>20092.52</v>
      </c>
      <c r="Q71" s="15">
        <f t="shared" si="16"/>
        <v>1170080.54</v>
      </c>
    </row>
    <row r="72" spans="1:17" s="30" customFormat="1" ht="9.75">
      <c r="A72" s="8"/>
      <c r="B72" s="13" t="s">
        <v>142</v>
      </c>
      <c r="C72" s="13">
        <v>911</v>
      </c>
      <c r="D72" s="13" t="s">
        <v>143</v>
      </c>
      <c r="E72" s="14">
        <v>314480.88</v>
      </c>
      <c r="F72" s="14">
        <v>268366.61</v>
      </c>
      <c r="G72" s="14">
        <v>271480.47</v>
      </c>
      <c r="H72" s="14">
        <v>297754.12</v>
      </c>
      <c r="I72" s="14">
        <v>307149.49</v>
      </c>
      <c r="J72" s="14">
        <v>242049.05</v>
      </c>
      <c r="K72" s="14">
        <v>211006.1</v>
      </c>
      <c r="L72" s="14">
        <v>209556.65</v>
      </c>
      <c r="M72" s="14">
        <v>195297.38</v>
      </c>
      <c r="N72" s="14">
        <v>230668.1</v>
      </c>
      <c r="O72" s="14">
        <v>281908.44</v>
      </c>
      <c r="P72" s="14">
        <v>392292.67</v>
      </c>
      <c r="Q72" s="15">
        <f t="shared" si="16"/>
        <v>3222009.96</v>
      </c>
    </row>
    <row r="73" spans="1:17" s="30" customFormat="1" ht="9.75">
      <c r="A73" s="8"/>
      <c r="B73" s="13" t="s">
        <v>144</v>
      </c>
      <c r="C73" s="13">
        <v>912</v>
      </c>
      <c r="D73" s="13" t="s">
        <v>145</v>
      </c>
      <c r="E73" s="14">
        <v>17804.5</v>
      </c>
      <c r="F73" s="14">
        <v>15080.87</v>
      </c>
      <c r="G73" s="14">
        <v>15359.5</v>
      </c>
      <c r="H73" s="14">
        <v>16081.26</v>
      </c>
      <c r="I73" s="14">
        <v>16920.98</v>
      </c>
      <c r="J73" s="14">
        <v>16619.13</v>
      </c>
      <c r="K73" s="14">
        <v>16314.01</v>
      </c>
      <c r="L73" s="14">
        <v>16246.56</v>
      </c>
      <c r="M73" s="14">
        <v>14811.11</v>
      </c>
      <c r="N73" s="14">
        <v>16036.2</v>
      </c>
      <c r="O73" s="14">
        <v>14545.99</v>
      </c>
      <c r="P73" s="14">
        <v>14962.83</v>
      </c>
      <c r="Q73" s="15">
        <f t="shared" si="16"/>
        <v>190782.93999999997</v>
      </c>
    </row>
    <row r="74" spans="1:17" s="30" customFormat="1" ht="9.75">
      <c r="A74" s="8"/>
      <c r="B74" s="13" t="s">
        <v>146</v>
      </c>
      <c r="C74" s="13">
        <v>913</v>
      </c>
      <c r="D74" s="13" t="s">
        <v>147</v>
      </c>
      <c r="E74" s="14">
        <v>81254.66</v>
      </c>
      <c r="F74" s="14">
        <v>70438.45</v>
      </c>
      <c r="G74" s="14">
        <v>27428.7</v>
      </c>
      <c r="H74" s="14">
        <v>30881.25</v>
      </c>
      <c r="I74" s="14">
        <v>33939.76</v>
      </c>
      <c r="J74" s="14">
        <v>32751.9</v>
      </c>
      <c r="K74" s="14">
        <v>33864.56</v>
      </c>
      <c r="L74" s="14">
        <v>37424.73</v>
      </c>
      <c r="M74" s="14">
        <v>29269.89</v>
      </c>
      <c r="N74" s="14">
        <v>35892.38</v>
      </c>
      <c r="O74" s="14">
        <v>36674.64</v>
      </c>
      <c r="P74" s="14">
        <v>36348.98</v>
      </c>
      <c r="Q74" s="15">
        <f t="shared" si="16"/>
        <v>486169.9</v>
      </c>
    </row>
    <row r="75" spans="1:17" s="30" customFormat="1" ht="9.75">
      <c r="A75" s="8"/>
      <c r="B75" s="13" t="s">
        <v>148</v>
      </c>
      <c r="C75" s="13">
        <v>914</v>
      </c>
      <c r="D75" s="13" t="s">
        <v>149</v>
      </c>
      <c r="E75" s="14">
        <v>6834.01</v>
      </c>
      <c r="F75" s="14">
        <v>5738.16</v>
      </c>
      <c r="G75" s="14">
        <v>5459.64</v>
      </c>
      <c r="H75" s="14">
        <v>5806.79</v>
      </c>
      <c r="I75" s="14">
        <v>5644.32</v>
      </c>
      <c r="J75" s="14">
        <v>5751.4</v>
      </c>
      <c r="K75" s="14">
        <v>5868.66</v>
      </c>
      <c r="L75" s="14">
        <v>5713.35</v>
      </c>
      <c r="M75" s="14">
        <v>5993.84</v>
      </c>
      <c r="N75" s="14">
        <v>6341.15</v>
      </c>
      <c r="O75" s="14">
        <v>6173.67</v>
      </c>
      <c r="P75" s="14">
        <v>5472.15</v>
      </c>
      <c r="Q75" s="15">
        <f t="shared" si="16"/>
        <v>70797.14</v>
      </c>
    </row>
    <row r="76" spans="1:17" s="30" customFormat="1" ht="9.75">
      <c r="A76" s="8"/>
      <c r="B76" s="13" t="s">
        <v>150</v>
      </c>
      <c r="C76" s="13">
        <v>915</v>
      </c>
      <c r="D76" s="13" t="s">
        <v>151</v>
      </c>
      <c r="E76" s="14">
        <v>243967.44</v>
      </c>
      <c r="F76" s="14">
        <v>213602.8</v>
      </c>
      <c r="G76" s="14">
        <v>216611.24</v>
      </c>
      <c r="H76" s="14">
        <v>219037.39</v>
      </c>
      <c r="I76" s="14">
        <v>230050.14</v>
      </c>
      <c r="J76" s="14">
        <v>217284.88</v>
      </c>
      <c r="K76" s="14">
        <v>228038.78</v>
      </c>
      <c r="L76" s="14">
        <v>222726.89</v>
      </c>
      <c r="M76" s="14">
        <v>223216.22</v>
      </c>
      <c r="N76" s="14">
        <v>223044.11</v>
      </c>
      <c r="O76" s="14">
        <v>226737.48</v>
      </c>
      <c r="P76" s="14">
        <v>287288.1</v>
      </c>
      <c r="Q76" s="15">
        <f t="shared" si="16"/>
        <v>2751605.47</v>
      </c>
    </row>
    <row r="77" spans="1:17" s="30" customFormat="1" ht="9.75">
      <c r="A77" s="8"/>
      <c r="B77" s="13" t="s">
        <v>152</v>
      </c>
      <c r="C77" s="13">
        <v>917</v>
      </c>
      <c r="D77" s="13" t="s">
        <v>153</v>
      </c>
      <c r="E77" s="14">
        <v>57973.24</v>
      </c>
      <c r="F77" s="14">
        <v>45713.95</v>
      </c>
      <c r="G77" s="14">
        <v>64007.67</v>
      </c>
      <c r="H77" s="14">
        <v>44780.56</v>
      </c>
      <c r="I77" s="14">
        <v>44372.51</v>
      </c>
      <c r="J77" s="14">
        <v>62711.06</v>
      </c>
      <c r="K77" s="14">
        <v>35102.99</v>
      </c>
      <c r="L77" s="14">
        <v>33116.75</v>
      </c>
      <c r="M77" s="14">
        <v>33921.34</v>
      </c>
      <c r="N77" s="14">
        <v>33067.32</v>
      </c>
      <c r="O77" s="14">
        <v>34793.09</v>
      </c>
      <c r="P77" s="14">
        <v>49283.57</v>
      </c>
      <c r="Q77" s="15">
        <f t="shared" si="16"/>
        <v>538844.0499999999</v>
      </c>
    </row>
    <row r="78" spans="1:17" s="30" customFormat="1" ht="9.75">
      <c r="A78" s="8"/>
      <c r="B78" s="13" t="s">
        <v>154</v>
      </c>
      <c r="C78" s="13">
        <v>918</v>
      </c>
      <c r="D78" s="13" t="s">
        <v>155</v>
      </c>
      <c r="E78" s="14">
        <v>1999.4</v>
      </c>
      <c r="F78" s="14">
        <v>1844.66</v>
      </c>
      <c r="G78" s="14">
        <v>2080.94</v>
      </c>
      <c r="H78" s="14">
        <v>2037.9</v>
      </c>
      <c r="I78" s="14">
        <v>2003.79</v>
      </c>
      <c r="J78" s="14">
        <v>2004.16</v>
      </c>
      <c r="K78" s="14">
        <v>1967.06</v>
      </c>
      <c r="L78" s="14">
        <v>1998.76</v>
      </c>
      <c r="M78" s="14">
        <v>2003.79</v>
      </c>
      <c r="N78" s="14">
        <v>2085.1</v>
      </c>
      <c r="O78" s="14">
        <v>1884.07</v>
      </c>
      <c r="P78" s="14">
        <v>2048.55</v>
      </c>
      <c r="Q78" s="15">
        <f t="shared" si="16"/>
        <v>23958.179999999997</v>
      </c>
    </row>
    <row r="79" spans="1:17" s="30" customFormat="1" ht="9.75">
      <c r="A79" s="8"/>
      <c r="B79" s="13" t="s">
        <v>156</v>
      </c>
      <c r="C79" s="13">
        <v>920</v>
      </c>
      <c r="D79" s="13" t="s">
        <v>157</v>
      </c>
      <c r="E79" s="14">
        <v>3950.5</v>
      </c>
      <c r="F79" s="14">
        <v>4150</v>
      </c>
      <c r="G79" s="14">
        <v>8349.3</v>
      </c>
      <c r="H79" s="14">
        <v>4000</v>
      </c>
      <c r="I79" s="14">
        <v>8587</v>
      </c>
      <c r="J79" s="14">
        <v>4100</v>
      </c>
      <c r="K79" s="14">
        <v>3850</v>
      </c>
      <c r="L79" s="14">
        <v>3850</v>
      </c>
      <c r="M79" s="14">
        <v>3750</v>
      </c>
      <c r="N79" s="14">
        <v>3650</v>
      </c>
      <c r="O79" s="14">
        <v>4300</v>
      </c>
      <c r="P79" s="14">
        <v>6915.3</v>
      </c>
      <c r="Q79" s="15">
        <f t="shared" si="16"/>
        <v>59452.100000000006</v>
      </c>
    </row>
    <row r="80" spans="1:17" s="30" customFormat="1" ht="9.75">
      <c r="A80" s="8"/>
      <c r="B80" s="13" t="s">
        <v>158</v>
      </c>
      <c r="C80" s="13">
        <v>921</v>
      </c>
      <c r="D80" s="13" t="s">
        <v>159</v>
      </c>
      <c r="E80" s="14">
        <v>8902.4</v>
      </c>
      <c r="F80" s="14">
        <v>15967.12</v>
      </c>
      <c r="G80" s="14">
        <v>11672.96</v>
      </c>
      <c r="H80" s="14">
        <v>22485.84</v>
      </c>
      <c r="I80" s="14">
        <v>5315.44</v>
      </c>
      <c r="J80" s="14">
        <v>16269.76</v>
      </c>
      <c r="K80" s="14">
        <v>12155.52</v>
      </c>
      <c r="L80" s="14">
        <v>18085.6</v>
      </c>
      <c r="M80" s="14">
        <v>13446.16</v>
      </c>
      <c r="N80" s="14">
        <v>14626.56</v>
      </c>
      <c r="O80" s="14">
        <v>4134</v>
      </c>
      <c r="P80" s="14">
        <v>24995.36</v>
      </c>
      <c r="Q80" s="15">
        <f t="shared" si="16"/>
        <v>168056.71999999997</v>
      </c>
    </row>
    <row r="81" spans="1:17" s="30" customFormat="1" ht="9.75">
      <c r="A81" s="8"/>
      <c r="B81" s="13" t="s">
        <v>160</v>
      </c>
      <c r="C81" s="13">
        <v>922</v>
      </c>
      <c r="D81" s="13" t="s">
        <v>161</v>
      </c>
      <c r="E81" s="14">
        <v>10000</v>
      </c>
      <c r="F81" s="14">
        <v>14000</v>
      </c>
      <c r="G81" s="14">
        <v>12000</v>
      </c>
      <c r="H81" s="14">
        <v>12000</v>
      </c>
      <c r="I81" s="14">
        <v>14000</v>
      </c>
      <c r="J81" s="14">
        <v>14000</v>
      </c>
      <c r="K81" s="14">
        <v>12000</v>
      </c>
      <c r="L81" s="14">
        <v>10000</v>
      </c>
      <c r="M81" s="14">
        <v>14000</v>
      </c>
      <c r="N81" s="14">
        <v>14000</v>
      </c>
      <c r="O81" s="14">
        <v>14000</v>
      </c>
      <c r="P81" s="14">
        <v>10000</v>
      </c>
      <c r="Q81" s="15">
        <f t="shared" si="16"/>
        <v>150000</v>
      </c>
    </row>
    <row r="82" spans="1:17" s="30" customFormat="1" ht="9.75">
      <c r="A82" s="8"/>
      <c r="B82" s="13" t="s">
        <v>162</v>
      </c>
      <c r="C82" s="13">
        <v>924</v>
      </c>
      <c r="D82" s="13" t="s">
        <v>163</v>
      </c>
      <c r="E82" s="14">
        <v>56770</v>
      </c>
      <c r="F82" s="14">
        <v>56770</v>
      </c>
      <c r="G82" s="14">
        <v>56770</v>
      </c>
      <c r="H82" s="14">
        <v>56770</v>
      </c>
      <c r="I82" s="14">
        <v>56770</v>
      </c>
      <c r="J82" s="14">
        <v>56770</v>
      </c>
      <c r="K82" s="14">
        <v>56770</v>
      </c>
      <c r="L82" s="14">
        <v>56770</v>
      </c>
      <c r="M82" s="14">
        <v>56770</v>
      </c>
      <c r="N82" s="14">
        <v>56770</v>
      </c>
      <c r="O82" s="14">
        <v>56770</v>
      </c>
      <c r="P82" s="14">
        <v>56770</v>
      </c>
      <c r="Q82" s="15">
        <f t="shared" si="16"/>
        <v>681240</v>
      </c>
    </row>
    <row r="83" spans="1:17" s="30" customFormat="1" ht="9.75">
      <c r="A83" s="8"/>
      <c r="B83" s="13" t="s">
        <v>164</v>
      </c>
      <c r="C83" s="13">
        <v>925</v>
      </c>
      <c r="D83" s="13" t="s">
        <v>165</v>
      </c>
      <c r="E83" s="14">
        <v>17823</v>
      </c>
      <c r="F83" s="14">
        <v>17823</v>
      </c>
      <c r="G83" s="14">
        <v>17823</v>
      </c>
      <c r="H83" s="14">
        <v>17823</v>
      </c>
      <c r="I83" s="14">
        <v>17823</v>
      </c>
      <c r="J83" s="14">
        <v>17823</v>
      </c>
      <c r="K83" s="14">
        <v>17823</v>
      </c>
      <c r="L83" s="14">
        <v>17823</v>
      </c>
      <c r="M83" s="14">
        <v>17823</v>
      </c>
      <c r="N83" s="14">
        <v>17823</v>
      </c>
      <c r="O83" s="14">
        <v>17823</v>
      </c>
      <c r="P83" s="14">
        <v>17823</v>
      </c>
      <c r="Q83" s="15">
        <f t="shared" si="16"/>
        <v>213876</v>
      </c>
    </row>
    <row r="84" spans="1:17" s="30" customFormat="1" ht="9.75">
      <c r="A84" s="8"/>
      <c r="B84" s="13" t="s">
        <v>166</v>
      </c>
      <c r="C84" s="13">
        <v>926</v>
      </c>
      <c r="D84" s="13" t="s">
        <v>167</v>
      </c>
      <c r="E84" s="14">
        <v>87649</v>
      </c>
      <c r="F84" s="14">
        <v>87649</v>
      </c>
      <c r="G84" s="14">
        <v>87649</v>
      </c>
      <c r="H84" s="14">
        <v>87649</v>
      </c>
      <c r="I84" s="14">
        <v>87649</v>
      </c>
      <c r="J84" s="14">
        <v>87649</v>
      </c>
      <c r="K84" s="14">
        <v>87649</v>
      </c>
      <c r="L84" s="14">
        <v>87649</v>
      </c>
      <c r="M84" s="14">
        <v>87649</v>
      </c>
      <c r="N84" s="14">
        <v>87649</v>
      </c>
      <c r="O84" s="14">
        <v>87649</v>
      </c>
      <c r="P84" s="14">
        <v>87649</v>
      </c>
      <c r="Q84" s="15">
        <f t="shared" si="16"/>
        <v>1051788</v>
      </c>
    </row>
    <row r="85" spans="1:17" s="30" customFormat="1" ht="9.75">
      <c r="A85" s="8"/>
      <c r="B85" s="13" t="s">
        <v>168</v>
      </c>
      <c r="C85" s="13">
        <v>927</v>
      </c>
      <c r="D85" s="13" t="s">
        <v>169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6">
        <f t="shared" si="16"/>
        <v>0</v>
      </c>
    </row>
    <row r="86" spans="1:17" s="30" customFormat="1" ht="9.75">
      <c r="A86" s="8"/>
      <c r="B86" s="13" t="s">
        <v>170</v>
      </c>
      <c r="C86" s="13">
        <v>928</v>
      </c>
      <c r="D86" s="13" t="s">
        <v>171</v>
      </c>
      <c r="E86" s="14">
        <v>101199.43</v>
      </c>
      <c r="F86" s="14">
        <v>112611.5</v>
      </c>
      <c r="G86" s="14">
        <v>127469.82</v>
      </c>
      <c r="H86" s="14">
        <v>126130.53</v>
      </c>
      <c r="I86" s="14">
        <v>132083.56</v>
      </c>
      <c r="J86" s="14">
        <v>153855.41</v>
      </c>
      <c r="K86" s="14">
        <v>121876.94</v>
      </c>
      <c r="L86" s="14">
        <v>111066.33</v>
      </c>
      <c r="M86" s="14">
        <v>105294.74</v>
      </c>
      <c r="N86" s="14">
        <v>123092.68</v>
      </c>
      <c r="O86" s="14">
        <v>114247.31</v>
      </c>
      <c r="P86" s="14">
        <v>73221.03</v>
      </c>
      <c r="Q86" s="15">
        <f t="shared" si="16"/>
        <v>1402149.2800000003</v>
      </c>
    </row>
    <row r="87" spans="1:17" s="30" customFormat="1" ht="9.75">
      <c r="A87" s="8"/>
      <c r="B87" s="13" t="s">
        <v>172</v>
      </c>
      <c r="C87" s="13">
        <v>929</v>
      </c>
      <c r="D87" s="13" t="s">
        <v>173</v>
      </c>
      <c r="E87" s="14">
        <v>34907.64</v>
      </c>
      <c r="F87" s="14">
        <v>50747.48</v>
      </c>
      <c r="G87" s="14">
        <v>48190.57</v>
      </c>
      <c r="H87" s="14">
        <v>30628.58</v>
      </c>
      <c r="I87" s="14">
        <v>32532.22</v>
      </c>
      <c r="J87" s="14">
        <v>40949.37</v>
      </c>
      <c r="K87" s="14">
        <v>45673.67</v>
      </c>
      <c r="L87" s="14">
        <v>37620.3</v>
      </c>
      <c r="M87" s="14">
        <v>51542.6</v>
      </c>
      <c r="N87" s="14">
        <v>41248.46</v>
      </c>
      <c r="O87" s="14">
        <v>29721.76</v>
      </c>
      <c r="P87" s="14">
        <v>28672</v>
      </c>
      <c r="Q87" s="15">
        <f t="shared" si="16"/>
        <v>472434.65</v>
      </c>
    </row>
    <row r="88" spans="1:17" s="30" customFormat="1" ht="9.75">
      <c r="A88" s="8"/>
      <c r="B88" s="13" t="s">
        <v>174</v>
      </c>
      <c r="C88" s="13">
        <v>930</v>
      </c>
      <c r="D88" s="13" t="s">
        <v>175</v>
      </c>
      <c r="E88" s="14">
        <v>1473404.13</v>
      </c>
      <c r="F88" s="14">
        <v>1641254.5</v>
      </c>
      <c r="G88" s="14">
        <v>1708750.52</v>
      </c>
      <c r="H88" s="14">
        <v>1336701.43</v>
      </c>
      <c r="I88" s="14">
        <v>1839561.77</v>
      </c>
      <c r="J88" s="14">
        <v>1688408.71</v>
      </c>
      <c r="K88" s="14">
        <v>2188723.61</v>
      </c>
      <c r="L88" s="14">
        <v>1787408.4</v>
      </c>
      <c r="M88" s="14">
        <v>1769765.76</v>
      </c>
      <c r="N88" s="14">
        <v>1761101.01</v>
      </c>
      <c r="O88" s="14">
        <v>1788879.74</v>
      </c>
      <c r="P88" s="14">
        <v>1282796.91</v>
      </c>
      <c r="Q88" s="15">
        <f t="shared" si="16"/>
        <v>20266756.49</v>
      </c>
    </row>
    <row r="89" spans="1:17" s="30" customFormat="1" ht="9.75">
      <c r="A89" s="8"/>
      <c r="B89" s="13" t="s">
        <v>176</v>
      </c>
      <c r="C89" s="13">
        <v>931</v>
      </c>
      <c r="D89" s="13" t="s">
        <v>177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5">
        <f t="shared" si="16"/>
        <v>0</v>
      </c>
    </row>
    <row r="90" spans="1:17" s="30" customFormat="1" ht="9.75">
      <c r="A90" s="8"/>
      <c r="B90" s="13" t="s">
        <v>178</v>
      </c>
      <c r="C90" s="13">
        <v>934</v>
      </c>
      <c r="D90" s="13" t="s">
        <v>179</v>
      </c>
      <c r="E90" s="14">
        <v>192558.75</v>
      </c>
      <c r="F90" s="14">
        <v>227843.23</v>
      </c>
      <c r="G90" s="14">
        <v>254613.26</v>
      </c>
      <c r="H90" s="14">
        <v>259083.31</v>
      </c>
      <c r="I90" s="14">
        <v>257435.77</v>
      </c>
      <c r="J90" s="14">
        <v>281253.75</v>
      </c>
      <c r="K90" s="14">
        <v>180574.96</v>
      </c>
      <c r="L90" s="14">
        <v>197780</v>
      </c>
      <c r="M90" s="14">
        <v>235087.58</v>
      </c>
      <c r="N90" s="14">
        <v>290219.03</v>
      </c>
      <c r="O90" s="14">
        <v>245278.55</v>
      </c>
      <c r="P90" s="14">
        <v>188958.59</v>
      </c>
      <c r="Q90" s="15">
        <f t="shared" si="16"/>
        <v>2810686.78</v>
      </c>
    </row>
    <row r="91" spans="1:17" s="30" customFormat="1" ht="9.75">
      <c r="A91" s="8"/>
      <c r="B91" s="13" t="s">
        <v>180</v>
      </c>
      <c r="C91" s="13">
        <v>935</v>
      </c>
      <c r="D91" s="13" t="s">
        <v>181</v>
      </c>
      <c r="E91" s="14">
        <v>590.85</v>
      </c>
      <c r="F91" s="14">
        <v>646.31</v>
      </c>
      <c r="G91" s="14">
        <v>312.42</v>
      </c>
      <c r="H91" s="14">
        <v>253.06</v>
      </c>
      <c r="I91" s="14">
        <v>237.87</v>
      </c>
      <c r="J91" s="14">
        <v>395.84</v>
      </c>
      <c r="K91" s="14">
        <v>442.69</v>
      </c>
      <c r="L91" s="14">
        <v>239.02</v>
      </c>
      <c r="M91" s="14">
        <v>159.36</v>
      </c>
      <c r="N91" s="14">
        <v>244.25</v>
      </c>
      <c r="O91" s="14">
        <v>429.53</v>
      </c>
      <c r="P91" s="14">
        <v>135.69</v>
      </c>
      <c r="Q91" s="15">
        <f t="shared" si="16"/>
        <v>4086.89</v>
      </c>
    </row>
    <row r="92" spans="1:17" s="30" customFormat="1" ht="9.75">
      <c r="A92" s="8"/>
      <c r="B92" s="13" t="s">
        <v>182</v>
      </c>
      <c r="C92" s="13">
        <v>936</v>
      </c>
      <c r="D92" s="13" t="s">
        <v>183</v>
      </c>
      <c r="E92" s="14">
        <v>188254.64</v>
      </c>
      <c r="F92" s="14">
        <v>224327.03</v>
      </c>
      <c r="G92" s="14">
        <v>298635.58</v>
      </c>
      <c r="H92" s="14">
        <v>214435.87</v>
      </c>
      <c r="I92" s="14">
        <v>264904.16</v>
      </c>
      <c r="J92" s="14">
        <v>250033.36</v>
      </c>
      <c r="K92" s="14">
        <v>287225.21</v>
      </c>
      <c r="L92" s="14">
        <v>183474.99</v>
      </c>
      <c r="M92" s="14">
        <v>205690.03</v>
      </c>
      <c r="N92" s="14">
        <v>250100.17</v>
      </c>
      <c r="O92" s="14">
        <v>199057.87</v>
      </c>
      <c r="P92" s="14">
        <v>219470.04</v>
      </c>
      <c r="Q92" s="15">
        <f t="shared" si="16"/>
        <v>2785608.95</v>
      </c>
    </row>
    <row r="93" spans="1:17" s="30" customFormat="1" ht="9.75">
      <c r="A93" s="8"/>
      <c r="B93" s="13" t="s">
        <v>184</v>
      </c>
      <c r="C93" s="13">
        <v>937</v>
      </c>
      <c r="D93" s="13" t="s">
        <v>185</v>
      </c>
      <c r="E93" s="14">
        <v>15000.98</v>
      </c>
      <c r="F93" s="14">
        <v>20459.95</v>
      </c>
      <c r="G93" s="14">
        <v>29272.42</v>
      </c>
      <c r="H93" s="14">
        <v>23690.19</v>
      </c>
      <c r="I93" s="14">
        <v>24796.12</v>
      </c>
      <c r="J93" s="14">
        <v>29790.77</v>
      </c>
      <c r="K93" s="14">
        <v>21164.99</v>
      </c>
      <c r="L93" s="14">
        <v>16496.15</v>
      </c>
      <c r="M93" s="14">
        <v>22174.1</v>
      </c>
      <c r="N93" s="14">
        <v>21153.23</v>
      </c>
      <c r="O93" s="14">
        <v>18284.87</v>
      </c>
      <c r="P93" s="14">
        <v>19395.11</v>
      </c>
      <c r="Q93" s="15">
        <f t="shared" si="16"/>
        <v>261678.88</v>
      </c>
    </row>
    <row r="94" spans="1:17" s="30" customFormat="1" ht="9.75">
      <c r="A94" s="8"/>
      <c r="B94" s="13" t="s">
        <v>186</v>
      </c>
      <c r="C94" s="13">
        <v>938</v>
      </c>
      <c r="D94" s="13" t="s">
        <v>187</v>
      </c>
      <c r="E94" s="14">
        <v>1798.69</v>
      </c>
      <c r="F94" s="14">
        <v>17580.57</v>
      </c>
      <c r="G94" s="14">
        <v>25087.79</v>
      </c>
      <c r="H94" s="14">
        <v>0</v>
      </c>
      <c r="I94" s="14">
        <v>0</v>
      </c>
      <c r="J94" s="14">
        <v>894.5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14">
        <v>0</v>
      </c>
      <c r="Q94" s="15">
        <f t="shared" si="16"/>
        <v>45361.55</v>
      </c>
    </row>
    <row r="95" spans="1:17" s="30" customFormat="1" ht="9.75">
      <c r="A95" s="8"/>
      <c r="B95" s="13" t="s">
        <v>188</v>
      </c>
      <c r="C95" s="13">
        <v>939</v>
      </c>
      <c r="D95" s="13" t="s">
        <v>189</v>
      </c>
      <c r="E95" s="14">
        <v>80000</v>
      </c>
      <c r="F95" s="14">
        <v>240000</v>
      </c>
      <c r="G95" s="14">
        <v>360000</v>
      </c>
      <c r="H95" s="14">
        <v>320000</v>
      </c>
      <c r="I95" s="14">
        <v>400000</v>
      </c>
      <c r="J95" s="14">
        <v>480000</v>
      </c>
      <c r="K95" s="14">
        <v>480000</v>
      </c>
      <c r="L95" s="14">
        <v>400000</v>
      </c>
      <c r="M95" s="14">
        <v>400000</v>
      </c>
      <c r="N95" s="14">
        <v>520000</v>
      </c>
      <c r="O95" s="14">
        <v>200000</v>
      </c>
      <c r="P95" s="14">
        <v>120000</v>
      </c>
      <c r="Q95" s="15">
        <f t="shared" si="16"/>
        <v>4000000</v>
      </c>
    </row>
    <row r="96" spans="1:17" s="30" customFormat="1" ht="9.75">
      <c r="A96" s="8"/>
      <c r="B96" s="13" t="s">
        <v>190</v>
      </c>
      <c r="C96" s="13">
        <v>940</v>
      </c>
      <c r="D96" s="13" t="s">
        <v>183</v>
      </c>
      <c r="E96" s="14">
        <v>780</v>
      </c>
      <c r="F96" s="14">
        <v>2340</v>
      </c>
      <c r="G96" s="14">
        <v>3510</v>
      </c>
      <c r="H96" s="14">
        <v>3120</v>
      </c>
      <c r="I96" s="14">
        <v>3900</v>
      </c>
      <c r="J96" s="14">
        <v>4680</v>
      </c>
      <c r="K96" s="14">
        <v>4680</v>
      </c>
      <c r="L96" s="14">
        <v>3900</v>
      </c>
      <c r="M96" s="14">
        <v>3900</v>
      </c>
      <c r="N96" s="14">
        <v>5070</v>
      </c>
      <c r="O96" s="14">
        <v>1950</v>
      </c>
      <c r="P96" s="14">
        <v>1170</v>
      </c>
      <c r="Q96" s="15">
        <f t="shared" si="16"/>
        <v>39000</v>
      </c>
    </row>
    <row r="97" spans="1:17" s="30" customFormat="1" ht="9.75">
      <c r="A97" s="8"/>
      <c r="B97" s="13" t="s">
        <v>191</v>
      </c>
      <c r="C97" s="13">
        <v>941</v>
      </c>
      <c r="D97" s="13" t="s">
        <v>192</v>
      </c>
      <c r="E97" s="14">
        <v>1457856.24</v>
      </c>
      <c r="F97" s="14">
        <v>1392004.25</v>
      </c>
      <c r="G97" s="14">
        <v>255657.83</v>
      </c>
      <c r="H97" s="14">
        <v>209524.66</v>
      </c>
      <c r="I97" s="14">
        <v>209354.34</v>
      </c>
      <c r="J97" s="14">
        <v>205470.49</v>
      </c>
      <c r="K97" s="14">
        <v>322632.07</v>
      </c>
      <c r="L97" s="14">
        <v>261955.45</v>
      </c>
      <c r="M97" s="14">
        <v>354851.29</v>
      </c>
      <c r="N97" s="14">
        <v>313795.02</v>
      </c>
      <c r="O97" s="14">
        <v>268721.11</v>
      </c>
      <c r="P97" s="14">
        <v>304121.89</v>
      </c>
      <c r="Q97" s="15">
        <f t="shared" si="16"/>
        <v>5555944.640000001</v>
      </c>
    </row>
    <row r="98" spans="1:17" s="30" customFormat="1" ht="9.75">
      <c r="A98" s="8"/>
      <c r="B98" s="13" t="s">
        <v>193</v>
      </c>
      <c r="C98" s="13">
        <v>943</v>
      </c>
      <c r="D98" s="13" t="s">
        <v>194</v>
      </c>
      <c r="E98" s="14">
        <v>225422.03</v>
      </c>
      <c r="F98" s="14">
        <v>282474.06</v>
      </c>
      <c r="G98" s="14">
        <v>245445.54</v>
      </c>
      <c r="H98" s="14">
        <v>244555.51</v>
      </c>
      <c r="I98" s="14">
        <v>268539.17</v>
      </c>
      <c r="J98" s="14">
        <v>258098.8</v>
      </c>
      <c r="K98" s="14">
        <v>271303.32</v>
      </c>
      <c r="L98" s="14">
        <v>299570.93</v>
      </c>
      <c r="M98" s="14">
        <v>232296.66</v>
      </c>
      <c r="N98" s="14">
        <v>267511.16</v>
      </c>
      <c r="O98" s="14">
        <v>316772</v>
      </c>
      <c r="P98" s="14">
        <v>242018.68</v>
      </c>
      <c r="Q98" s="15">
        <f t="shared" si="16"/>
        <v>3154007.8600000003</v>
      </c>
    </row>
    <row r="99" spans="1:17" s="30" customFormat="1" ht="9.75">
      <c r="A99" s="8"/>
      <c r="B99" s="13" t="s">
        <v>195</v>
      </c>
      <c r="C99" s="13">
        <v>944</v>
      </c>
      <c r="D99" s="13" t="s">
        <v>196</v>
      </c>
      <c r="E99" s="14">
        <v>33716.77</v>
      </c>
      <c r="F99" s="14">
        <v>29892.2</v>
      </c>
      <c r="G99" s="14">
        <v>28632.79</v>
      </c>
      <c r="H99" s="14">
        <v>40408.33</v>
      </c>
      <c r="I99" s="14">
        <v>53776</v>
      </c>
      <c r="J99" s="14">
        <v>33858.8</v>
      </c>
      <c r="K99" s="14">
        <v>9861.86</v>
      </c>
      <c r="L99" s="14">
        <v>14519.61</v>
      </c>
      <c r="M99" s="14">
        <v>11698.53</v>
      </c>
      <c r="N99" s="14">
        <v>7113.28</v>
      </c>
      <c r="O99" s="14">
        <v>3991.66</v>
      </c>
      <c r="P99" s="14">
        <v>12881.36</v>
      </c>
      <c r="Q99" s="15">
        <f t="shared" si="16"/>
        <v>280351.18999999994</v>
      </c>
    </row>
    <row r="100" spans="1:17" s="30" customFormat="1" ht="9.75">
      <c r="A100" s="8"/>
      <c r="B100" s="13" t="s">
        <v>197</v>
      </c>
      <c r="C100" s="13">
        <v>945</v>
      </c>
      <c r="D100" s="13" t="s">
        <v>198</v>
      </c>
      <c r="E100" s="14">
        <v>20321.58</v>
      </c>
      <c r="F100" s="14">
        <v>18385.2</v>
      </c>
      <c r="G100" s="14">
        <v>20439.83</v>
      </c>
      <c r="H100" s="14">
        <v>32623</v>
      </c>
      <c r="I100" s="14">
        <v>13140.53</v>
      </c>
      <c r="J100" s="14">
        <v>8509</v>
      </c>
      <c r="K100" s="14">
        <v>64160.28</v>
      </c>
      <c r="L100" s="14">
        <v>22110.33</v>
      </c>
      <c r="M100" s="14">
        <v>31779.42</v>
      </c>
      <c r="N100" s="14">
        <v>18695.84</v>
      </c>
      <c r="O100" s="14">
        <v>17820.06</v>
      </c>
      <c r="P100" s="14">
        <v>5952.16</v>
      </c>
      <c r="Q100" s="15">
        <f>SUM(E100:P100)</f>
        <v>273937.23</v>
      </c>
    </row>
    <row r="101" spans="1:17" s="30" customFormat="1" ht="9.75">
      <c r="A101" s="8"/>
      <c r="B101" s="13" t="s">
        <v>199</v>
      </c>
      <c r="C101" s="13">
        <v>946</v>
      </c>
      <c r="D101" s="13" t="s">
        <v>200</v>
      </c>
      <c r="E101" s="14">
        <v>15255.22</v>
      </c>
      <c r="F101" s="14">
        <v>96079.36</v>
      </c>
      <c r="G101" s="14">
        <v>21501.38</v>
      </c>
      <c r="H101" s="14">
        <v>111753.7</v>
      </c>
      <c r="I101" s="14">
        <v>11649.1</v>
      </c>
      <c r="J101" s="14">
        <v>73115.91</v>
      </c>
      <c r="K101" s="14">
        <v>94076.71</v>
      </c>
      <c r="L101" s="14">
        <v>337531.63</v>
      </c>
      <c r="M101" s="14">
        <v>119899.07</v>
      </c>
      <c r="N101" s="14">
        <v>100247.22</v>
      </c>
      <c r="O101" s="14">
        <v>32729.7</v>
      </c>
      <c r="P101" s="14">
        <v>25035.1</v>
      </c>
      <c r="Q101" s="15">
        <f t="shared" si="16"/>
        <v>1038874.1</v>
      </c>
    </row>
    <row r="102" spans="1:17" s="30" customFormat="1" ht="9.75">
      <c r="A102" s="8"/>
      <c r="B102" s="13" t="s">
        <v>201</v>
      </c>
      <c r="C102" s="13">
        <v>947</v>
      </c>
      <c r="D102" s="13" t="s">
        <v>202</v>
      </c>
      <c r="E102" s="14">
        <v>5967.24</v>
      </c>
      <c r="F102" s="14">
        <v>9418.08</v>
      </c>
      <c r="G102" s="14">
        <v>11274.63</v>
      </c>
      <c r="H102" s="14">
        <v>7107.24</v>
      </c>
      <c r="I102" s="14">
        <v>6374.37</v>
      </c>
      <c r="J102" s="14">
        <v>2537.58</v>
      </c>
      <c r="K102" s="14">
        <v>2167.35</v>
      </c>
      <c r="L102" s="14">
        <v>8659.38</v>
      </c>
      <c r="M102" s="14">
        <v>4734.08</v>
      </c>
      <c r="N102" s="14">
        <v>5037.67</v>
      </c>
      <c r="O102" s="14">
        <v>5530.59</v>
      </c>
      <c r="P102" s="14">
        <v>188827.72</v>
      </c>
      <c r="Q102" s="15">
        <f>SUM(E102:P102)</f>
        <v>257635.93</v>
      </c>
    </row>
    <row r="103" spans="1:17" s="30" customFormat="1" ht="9.75">
      <c r="A103" s="8"/>
      <c r="B103" s="13" t="s">
        <v>203</v>
      </c>
      <c r="C103" s="13">
        <v>948</v>
      </c>
      <c r="D103" s="13" t="s">
        <v>204</v>
      </c>
      <c r="E103" s="14">
        <v>311844.61</v>
      </c>
      <c r="F103" s="14">
        <v>323864.81</v>
      </c>
      <c r="G103" s="14">
        <v>750948.18</v>
      </c>
      <c r="H103" s="14">
        <v>372618.22</v>
      </c>
      <c r="I103" s="14">
        <v>561845.09</v>
      </c>
      <c r="J103" s="14">
        <v>550261.34</v>
      </c>
      <c r="K103" s="14">
        <v>523922.36</v>
      </c>
      <c r="L103" s="14">
        <v>1174039.51</v>
      </c>
      <c r="M103" s="14">
        <v>585019.07</v>
      </c>
      <c r="N103" s="14">
        <v>452237.99</v>
      </c>
      <c r="O103" s="14">
        <v>361485.74</v>
      </c>
      <c r="P103" s="14">
        <v>192227.81</v>
      </c>
      <c r="Q103" s="15">
        <f t="shared" si="16"/>
        <v>6160314.73</v>
      </c>
    </row>
    <row r="104" spans="1:17" s="30" customFormat="1" ht="9.75">
      <c r="A104" s="8"/>
      <c r="B104" s="13" t="s">
        <v>205</v>
      </c>
      <c r="C104" s="13">
        <v>949</v>
      </c>
      <c r="D104" s="13" t="s">
        <v>206</v>
      </c>
      <c r="E104" s="14">
        <v>237685.64</v>
      </c>
      <c r="F104" s="14">
        <v>215062.11</v>
      </c>
      <c r="G104" s="14">
        <v>373643.98</v>
      </c>
      <c r="H104" s="14">
        <v>365697.33</v>
      </c>
      <c r="I104" s="14">
        <v>188218.16</v>
      </c>
      <c r="J104" s="14">
        <v>46771.3</v>
      </c>
      <c r="K104" s="14">
        <v>110754.72</v>
      </c>
      <c r="L104" s="14">
        <v>464846.59</v>
      </c>
      <c r="M104" s="14">
        <v>645808.33</v>
      </c>
      <c r="N104" s="14">
        <v>657010.13</v>
      </c>
      <c r="O104" s="14">
        <v>822747.12</v>
      </c>
      <c r="P104" s="14">
        <v>309244.13</v>
      </c>
      <c r="Q104" s="15">
        <f t="shared" si="16"/>
        <v>4437489.54</v>
      </c>
    </row>
    <row r="105" spans="1:17" s="30" customFormat="1" ht="9.75">
      <c r="A105" s="8"/>
      <c r="B105" s="13" t="s">
        <v>207</v>
      </c>
      <c r="C105" s="13">
        <v>950</v>
      </c>
      <c r="D105" s="13" t="s">
        <v>208</v>
      </c>
      <c r="E105" s="14">
        <v>284677.33</v>
      </c>
      <c r="F105" s="14">
        <v>437939.18</v>
      </c>
      <c r="G105" s="14">
        <v>334349.92</v>
      </c>
      <c r="H105" s="14">
        <v>476749</v>
      </c>
      <c r="I105" s="14">
        <v>392982</v>
      </c>
      <c r="J105" s="14">
        <v>525952.21</v>
      </c>
      <c r="K105" s="14">
        <v>467230.71</v>
      </c>
      <c r="L105" s="14">
        <v>403953.95</v>
      </c>
      <c r="M105" s="14">
        <v>374196.95</v>
      </c>
      <c r="N105" s="14">
        <v>472388.67</v>
      </c>
      <c r="O105" s="14">
        <v>527470.93</v>
      </c>
      <c r="P105" s="14">
        <v>315640.05</v>
      </c>
      <c r="Q105" s="15">
        <f t="shared" si="16"/>
        <v>5013530.899999999</v>
      </c>
    </row>
    <row r="106" spans="1:17" s="30" customFormat="1" ht="9.75">
      <c r="A106" s="8"/>
      <c r="B106" s="13" t="s">
        <v>209</v>
      </c>
      <c r="C106" s="13">
        <v>953</v>
      </c>
      <c r="D106" s="13" t="s">
        <v>210</v>
      </c>
      <c r="E106" s="14">
        <v>0</v>
      </c>
      <c r="F106" s="14">
        <v>1081.62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  <c r="Q106" s="15">
        <f>SUM(E106:P106)</f>
        <v>1081.62</v>
      </c>
    </row>
    <row r="107" spans="1:17" s="30" customFormat="1" ht="9.75">
      <c r="A107" s="8"/>
      <c r="B107" s="13" t="s">
        <v>211</v>
      </c>
      <c r="C107" s="13">
        <v>954</v>
      </c>
      <c r="D107" s="13" t="s">
        <v>212</v>
      </c>
      <c r="E107" s="14">
        <v>43845.85</v>
      </c>
      <c r="F107" s="14">
        <v>43058.2</v>
      </c>
      <c r="G107" s="14">
        <v>42008</v>
      </c>
      <c r="H107" s="14">
        <v>44843.54</v>
      </c>
      <c r="I107" s="14">
        <v>44633.5</v>
      </c>
      <c r="J107" s="14">
        <v>42533.1</v>
      </c>
      <c r="K107" s="14">
        <v>39645</v>
      </c>
      <c r="L107" s="14">
        <v>38945.25</v>
      </c>
      <c r="M107" s="14">
        <v>40957.8</v>
      </c>
      <c r="N107" s="14">
        <v>41482.9</v>
      </c>
      <c r="O107" s="14">
        <v>43163.22</v>
      </c>
      <c r="P107" s="14">
        <v>43583.3</v>
      </c>
      <c r="Q107" s="15">
        <f t="shared" si="16"/>
        <v>508699.66</v>
      </c>
    </row>
    <row r="108" spans="1:17" s="30" customFormat="1" ht="9.75">
      <c r="A108" s="8"/>
      <c r="B108" s="13" t="s">
        <v>213</v>
      </c>
      <c r="C108" s="13">
        <v>955</v>
      </c>
      <c r="D108" s="13" t="s">
        <v>214</v>
      </c>
      <c r="E108" s="14">
        <v>800</v>
      </c>
      <c r="F108" s="14">
        <v>800</v>
      </c>
      <c r="G108" s="14">
        <v>800</v>
      </c>
      <c r="H108" s="14">
        <v>800</v>
      </c>
      <c r="I108" s="14">
        <v>800</v>
      </c>
      <c r="J108" s="14">
        <v>800</v>
      </c>
      <c r="K108" s="14">
        <v>800</v>
      </c>
      <c r="L108" s="14">
        <v>800</v>
      </c>
      <c r="M108" s="14">
        <v>800</v>
      </c>
      <c r="N108" s="14">
        <v>800</v>
      </c>
      <c r="O108" s="14">
        <v>800</v>
      </c>
      <c r="P108" s="14">
        <v>800</v>
      </c>
      <c r="Q108" s="15">
        <f t="shared" si="16"/>
        <v>9600</v>
      </c>
    </row>
    <row r="109" spans="1:17" s="30" customFormat="1" ht="9.75">
      <c r="A109" s="8"/>
      <c r="B109" s="13" t="s">
        <v>215</v>
      </c>
      <c r="C109" s="13">
        <v>956</v>
      </c>
      <c r="D109" s="13" t="s">
        <v>216</v>
      </c>
      <c r="E109" s="14">
        <v>1000000</v>
      </c>
      <c r="F109" s="14">
        <v>450000</v>
      </c>
      <c r="G109" s="14">
        <v>450000</v>
      </c>
      <c r="H109" s="14">
        <v>450000</v>
      </c>
      <c r="I109" s="14">
        <v>450000</v>
      </c>
      <c r="J109" s="14">
        <v>450000</v>
      </c>
      <c r="K109" s="14">
        <v>450000</v>
      </c>
      <c r="L109" s="14">
        <v>450000</v>
      </c>
      <c r="M109" s="14">
        <v>450000</v>
      </c>
      <c r="N109" s="14">
        <v>450000</v>
      </c>
      <c r="O109" s="14">
        <v>450000</v>
      </c>
      <c r="P109" s="14">
        <v>450000</v>
      </c>
      <c r="Q109" s="15">
        <f t="shared" si="16"/>
        <v>5950000</v>
      </c>
    </row>
    <row r="110" spans="1:17" s="30" customFormat="1" ht="9.75">
      <c r="A110" s="8"/>
      <c r="B110" s="13" t="s">
        <v>217</v>
      </c>
      <c r="C110" s="13">
        <v>957</v>
      </c>
      <c r="D110" s="13" t="s">
        <v>218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14">
        <v>0</v>
      </c>
      <c r="Q110" s="15">
        <f t="shared" si="16"/>
        <v>0</v>
      </c>
    </row>
    <row r="111" spans="1:17" s="30" customFormat="1" ht="9.75">
      <c r="A111" s="8"/>
      <c r="B111" s="13" t="s">
        <v>219</v>
      </c>
      <c r="C111" s="13">
        <v>958</v>
      </c>
      <c r="D111" s="13" t="s">
        <v>220</v>
      </c>
      <c r="E111" s="14">
        <v>20000</v>
      </c>
      <c r="F111" s="14">
        <v>28000</v>
      </c>
      <c r="G111" s="14">
        <v>10000</v>
      </c>
      <c r="H111" s="14">
        <v>30000</v>
      </c>
      <c r="I111" s="14">
        <v>35000</v>
      </c>
      <c r="J111" s="14">
        <v>35000</v>
      </c>
      <c r="K111" s="14">
        <v>15000</v>
      </c>
      <c r="L111" s="14">
        <v>25000</v>
      </c>
      <c r="M111" s="14">
        <v>30000</v>
      </c>
      <c r="N111" s="14">
        <v>30000</v>
      </c>
      <c r="O111" s="14">
        <v>20000</v>
      </c>
      <c r="P111" s="14">
        <v>25000</v>
      </c>
      <c r="Q111" s="15">
        <f t="shared" si="16"/>
        <v>303000</v>
      </c>
    </row>
    <row r="112" spans="1:17" s="30" customFormat="1" ht="9.75">
      <c r="A112" s="8"/>
      <c r="B112" s="13" t="s">
        <v>221</v>
      </c>
      <c r="C112" s="13">
        <v>959</v>
      </c>
      <c r="D112" s="13" t="s">
        <v>222</v>
      </c>
      <c r="E112" s="14">
        <v>5000</v>
      </c>
      <c r="F112" s="14">
        <v>5000</v>
      </c>
      <c r="G112" s="14">
        <v>10000</v>
      </c>
      <c r="H112" s="14">
        <v>5000</v>
      </c>
      <c r="I112" s="14">
        <v>5000</v>
      </c>
      <c r="J112" s="14">
        <v>0</v>
      </c>
      <c r="K112" s="14">
        <v>10000</v>
      </c>
      <c r="L112" s="14">
        <v>0</v>
      </c>
      <c r="M112" s="14">
        <v>5000</v>
      </c>
      <c r="N112" s="14">
        <v>5000</v>
      </c>
      <c r="O112" s="14">
        <v>0</v>
      </c>
      <c r="P112" s="14">
        <v>5000</v>
      </c>
      <c r="Q112" s="15">
        <f>SUM(E112:P112)</f>
        <v>55000</v>
      </c>
    </row>
    <row r="113" spans="1:17" s="30" customFormat="1" ht="9.75">
      <c r="A113" s="8"/>
      <c r="B113" s="13" t="s">
        <v>223</v>
      </c>
      <c r="C113" s="13">
        <v>960</v>
      </c>
      <c r="D113" s="13" t="s">
        <v>224</v>
      </c>
      <c r="E113" s="14">
        <v>3000</v>
      </c>
      <c r="F113" s="14">
        <v>3000</v>
      </c>
      <c r="G113" s="14">
        <v>3000</v>
      </c>
      <c r="H113" s="14">
        <v>3000</v>
      </c>
      <c r="I113" s="14">
        <v>3000</v>
      </c>
      <c r="J113" s="14">
        <v>3000</v>
      </c>
      <c r="K113" s="14">
        <v>3000</v>
      </c>
      <c r="L113" s="14">
        <v>3000</v>
      </c>
      <c r="M113" s="14">
        <v>3000</v>
      </c>
      <c r="N113" s="14">
        <v>3000</v>
      </c>
      <c r="O113" s="14">
        <v>3000</v>
      </c>
      <c r="P113" s="14">
        <v>3000</v>
      </c>
      <c r="Q113" s="15">
        <f t="shared" si="16"/>
        <v>36000</v>
      </c>
    </row>
    <row r="114" spans="1:17" s="30" customFormat="1" ht="9.75">
      <c r="A114" s="8"/>
      <c r="B114" s="13" t="s">
        <v>225</v>
      </c>
      <c r="C114" s="13">
        <v>961</v>
      </c>
      <c r="D114" s="13" t="s">
        <v>226</v>
      </c>
      <c r="E114" s="14">
        <v>3000</v>
      </c>
      <c r="F114" s="14">
        <v>2000</v>
      </c>
      <c r="G114" s="14">
        <v>5000</v>
      </c>
      <c r="H114" s="14">
        <v>5000</v>
      </c>
      <c r="I114" s="14">
        <v>3000</v>
      </c>
      <c r="J114" s="14">
        <v>2000</v>
      </c>
      <c r="K114" s="14">
        <v>3000</v>
      </c>
      <c r="L114" s="14">
        <v>3000</v>
      </c>
      <c r="M114" s="14">
        <v>4000</v>
      </c>
      <c r="N114" s="14">
        <v>3000</v>
      </c>
      <c r="O114" s="14">
        <v>3000</v>
      </c>
      <c r="P114" s="14">
        <v>2000</v>
      </c>
      <c r="Q114" s="15">
        <f t="shared" si="16"/>
        <v>38000</v>
      </c>
    </row>
    <row r="115" spans="1:17" s="30" customFormat="1" ht="9.75">
      <c r="A115" s="8"/>
      <c r="B115" s="13" t="s">
        <v>227</v>
      </c>
      <c r="C115" s="13">
        <v>962</v>
      </c>
      <c r="D115" s="13" t="s">
        <v>228</v>
      </c>
      <c r="E115" s="14">
        <v>5000</v>
      </c>
      <c r="F115" s="14">
        <v>6000</v>
      </c>
      <c r="G115" s="14">
        <v>6500</v>
      </c>
      <c r="H115" s="14">
        <v>5000</v>
      </c>
      <c r="I115" s="14">
        <v>7000</v>
      </c>
      <c r="J115" s="14">
        <v>8000</v>
      </c>
      <c r="K115" s="14">
        <v>8000</v>
      </c>
      <c r="L115" s="14">
        <v>8000</v>
      </c>
      <c r="M115" s="14">
        <v>8000</v>
      </c>
      <c r="N115" s="14">
        <v>5000</v>
      </c>
      <c r="O115" s="14">
        <v>3000</v>
      </c>
      <c r="P115" s="14">
        <v>3000</v>
      </c>
      <c r="Q115" s="15">
        <f t="shared" si="16"/>
        <v>72500</v>
      </c>
    </row>
    <row r="116" spans="1:17" s="30" customFormat="1" ht="9.75">
      <c r="A116" s="8"/>
      <c r="B116" s="13" t="s">
        <v>229</v>
      </c>
      <c r="C116" s="13">
        <v>963</v>
      </c>
      <c r="D116" s="13" t="s">
        <v>230</v>
      </c>
      <c r="E116" s="14">
        <v>232912.84</v>
      </c>
      <c r="F116" s="14">
        <v>257924.78</v>
      </c>
      <c r="G116" s="14">
        <v>228854.27</v>
      </c>
      <c r="H116" s="14">
        <v>227744.65</v>
      </c>
      <c r="I116" s="14">
        <v>256407.91</v>
      </c>
      <c r="J116" s="14">
        <v>250000.88</v>
      </c>
      <c r="K116" s="14">
        <v>260963.57</v>
      </c>
      <c r="L116" s="14">
        <v>253489.78</v>
      </c>
      <c r="M116" s="14">
        <v>245561.14</v>
      </c>
      <c r="N116" s="14">
        <v>262588.2</v>
      </c>
      <c r="O116" s="14">
        <v>243060.11</v>
      </c>
      <c r="P116" s="14">
        <v>196613.1</v>
      </c>
      <c r="Q116" s="15">
        <f t="shared" si="16"/>
        <v>2916121.2300000004</v>
      </c>
    </row>
    <row r="117" spans="1:17" s="30" customFormat="1" ht="9.75">
      <c r="A117" s="8"/>
      <c r="B117" s="13" t="s">
        <v>231</v>
      </c>
      <c r="C117" s="13">
        <v>964</v>
      </c>
      <c r="D117" s="13" t="s">
        <v>232</v>
      </c>
      <c r="E117" s="14">
        <v>2373.84</v>
      </c>
      <c r="F117" s="14">
        <v>2672.25</v>
      </c>
      <c r="G117" s="14">
        <v>5526.92</v>
      </c>
      <c r="H117" s="14">
        <v>2038.01</v>
      </c>
      <c r="I117" s="14">
        <v>2823.76</v>
      </c>
      <c r="J117" s="14">
        <v>2681.67</v>
      </c>
      <c r="K117" s="14">
        <v>2390.62</v>
      </c>
      <c r="L117" s="14">
        <v>2984.12</v>
      </c>
      <c r="M117" s="14">
        <v>3291.8</v>
      </c>
      <c r="N117" s="14">
        <v>1996.96</v>
      </c>
      <c r="O117" s="14">
        <v>2543.12</v>
      </c>
      <c r="P117" s="14">
        <v>945.94</v>
      </c>
      <c r="Q117" s="15">
        <f t="shared" si="16"/>
        <v>32269.009999999995</v>
      </c>
    </row>
    <row r="118" spans="1:17" s="30" customFormat="1" ht="9.75">
      <c r="A118" s="8"/>
      <c r="B118" s="13" t="s">
        <v>233</v>
      </c>
      <c r="C118" s="13">
        <v>965</v>
      </c>
      <c r="D118" s="13" t="s">
        <v>234</v>
      </c>
      <c r="E118" s="14">
        <v>13161.4</v>
      </c>
      <c r="F118" s="14">
        <v>18148.6</v>
      </c>
      <c r="G118" s="14">
        <v>18909.6</v>
      </c>
      <c r="H118" s="14">
        <v>20096</v>
      </c>
      <c r="I118" s="14">
        <v>20141.4</v>
      </c>
      <c r="J118" s="14">
        <v>20530</v>
      </c>
      <c r="K118" s="14">
        <v>17438</v>
      </c>
      <c r="L118" s="14">
        <v>18364.6</v>
      </c>
      <c r="M118" s="14">
        <v>16674.04</v>
      </c>
      <c r="N118" s="14">
        <v>18747.62</v>
      </c>
      <c r="O118" s="14">
        <v>18199.2</v>
      </c>
      <c r="P118" s="14">
        <v>13312.37</v>
      </c>
      <c r="Q118" s="15">
        <f t="shared" si="16"/>
        <v>213722.83000000002</v>
      </c>
    </row>
    <row r="119" spans="1:17" s="30" customFormat="1" ht="9.75">
      <c r="A119" s="8"/>
      <c r="B119" s="13" t="s">
        <v>235</v>
      </c>
      <c r="C119" s="13">
        <v>966</v>
      </c>
      <c r="D119" s="13" t="s">
        <v>236</v>
      </c>
      <c r="E119" s="14">
        <v>346.08</v>
      </c>
      <c r="F119" s="14">
        <v>1050.6</v>
      </c>
      <c r="G119" s="14">
        <v>2743.92</v>
      </c>
      <c r="H119" s="14">
        <v>531.48</v>
      </c>
      <c r="I119" s="14">
        <v>593.28</v>
      </c>
      <c r="J119" s="14">
        <v>803.4</v>
      </c>
      <c r="K119" s="14">
        <v>1248.36</v>
      </c>
      <c r="L119" s="14">
        <v>3706.02</v>
      </c>
      <c r="M119" s="14">
        <v>751.9</v>
      </c>
      <c r="N119" s="14">
        <v>927</v>
      </c>
      <c r="O119" s="14">
        <v>309</v>
      </c>
      <c r="P119" s="14">
        <v>1030</v>
      </c>
      <c r="Q119" s="15">
        <f t="shared" si="16"/>
        <v>14041.039999999999</v>
      </c>
    </row>
    <row r="120" spans="1:17" s="30" customFormat="1" ht="9.75">
      <c r="A120" s="8"/>
      <c r="B120" s="13" t="s">
        <v>237</v>
      </c>
      <c r="C120" s="13">
        <v>967</v>
      </c>
      <c r="D120" s="13" t="s">
        <v>238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5">
        <f t="shared" si="16"/>
        <v>0</v>
      </c>
    </row>
    <row r="121" spans="1:17" s="30" customFormat="1" ht="9.75">
      <c r="A121" s="8"/>
      <c r="B121" s="13" t="s">
        <v>239</v>
      </c>
      <c r="C121" s="13">
        <v>968</v>
      </c>
      <c r="D121" s="13" t="s">
        <v>240</v>
      </c>
      <c r="E121" s="14">
        <v>48025.57</v>
      </c>
      <c r="F121" s="14">
        <v>55985.34</v>
      </c>
      <c r="G121" s="14">
        <v>58635.8</v>
      </c>
      <c r="H121" s="14">
        <v>52121.88</v>
      </c>
      <c r="I121" s="14">
        <v>61483.72</v>
      </c>
      <c r="J121" s="14">
        <v>56755.37</v>
      </c>
      <c r="K121" s="14">
        <v>57294.34</v>
      </c>
      <c r="L121" s="14">
        <v>59897.39</v>
      </c>
      <c r="M121" s="14">
        <v>54063.5</v>
      </c>
      <c r="N121" s="14">
        <v>60379.73</v>
      </c>
      <c r="O121" s="14">
        <v>66556.27</v>
      </c>
      <c r="P121" s="14">
        <v>40454</v>
      </c>
      <c r="Q121" s="15">
        <f t="shared" si="16"/>
        <v>671652.91</v>
      </c>
    </row>
    <row r="122" spans="1:17" s="30" customFormat="1" ht="9.75">
      <c r="A122" s="8"/>
      <c r="B122" s="13" t="s">
        <v>241</v>
      </c>
      <c r="C122" s="13">
        <v>969</v>
      </c>
      <c r="D122" s="13" t="s">
        <v>242</v>
      </c>
      <c r="E122" s="14">
        <v>100280.73</v>
      </c>
      <c r="F122" s="14">
        <v>108745.89</v>
      </c>
      <c r="G122" s="14">
        <v>108747.09</v>
      </c>
      <c r="H122" s="14">
        <v>106619</v>
      </c>
      <c r="I122" s="14">
        <v>102155.02</v>
      </c>
      <c r="J122" s="14">
        <v>100326.31</v>
      </c>
      <c r="K122" s="14">
        <v>124032.88</v>
      </c>
      <c r="L122" s="14">
        <v>121934.53</v>
      </c>
      <c r="M122" s="14">
        <v>105742.39</v>
      </c>
      <c r="N122" s="14">
        <v>114651.36</v>
      </c>
      <c r="O122" s="14">
        <v>97606.58</v>
      </c>
      <c r="P122" s="14">
        <v>124650.72</v>
      </c>
      <c r="Q122" s="15">
        <f t="shared" si="16"/>
        <v>1315492.5000000002</v>
      </c>
    </row>
    <row r="123" spans="1:17" s="30" customFormat="1" ht="9.75">
      <c r="A123" s="8"/>
      <c r="B123" s="13" t="s">
        <v>243</v>
      </c>
      <c r="C123" s="13">
        <v>970</v>
      </c>
      <c r="D123" s="13" t="s">
        <v>244</v>
      </c>
      <c r="E123" s="14">
        <v>35810.42</v>
      </c>
      <c r="F123" s="14">
        <v>137798.48</v>
      </c>
      <c r="G123" s="14">
        <v>119177.01</v>
      </c>
      <c r="H123" s="14">
        <v>74485.63</v>
      </c>
      <c r="I123" s="14">
        <v>59558.5</v>
      </c>
      <c r="J123" s="14">
        <v>22345.68</v>
      </c>
      <c r="K123" s="14">
        <v>21486.25</v>
      </c>
      <c r="L123" s="14">
        <v>50134.8</v>
      </c>
      <c r="M123" s="14">
        <v>13773.24</v>
      </c>
      <c r="N123" s="14">
        <v>21486.25</v>
      </c>
      <c r="O123" s="14">
        <v>14324.16</v>
      </c>
      <c r="P123" s="14">
        <v>13773.24</v>
      </c>
      <c r="Q123" s="15">
        <f t="shared" si="16"/>
        <v>584153.66</v>
      </c>
    </row>
    <row r="124" spans="1:17" s="30" customFormat="1" ht="9.75">
      <c r="A124" s="8"/>
      <c r="B124" s="13" t="s">
        <v>245</v>
      </c>
      <c r="C124" s="13">
        <v>971</v>
      </c>
      <c r="D124" s="13" t="s">
        <v>246</v>
      </c>
      <c r="E124" s="14">
        <v>2782.98</v>
      </c>
      <c r="F124" s="14">
        <v>2782.98</v>
      </c>
      <c r="G124" s="14">
        <v>2782.98</v>
      </c>
      <c r="H124" s="14">
        <v>2782.98</v>
      </c>
      <c r="I124" s="14">
        <v>2782.98</v>
      </c>
      <c r="J124" s="14">
        <v>2782.98</v>
      </c>
      <c r="K124" s="14">
        <v>2782.98</v>
      </c>
      <c r="L124" s="14">
        <v>2782.98</v>
      </c>
      <c r="M124" s="14">
        <v>2782.98</v>
      </c>
      <c r="N124" s="14">
        <v>2782.98</v>
      </c>
      <c r="O124" s="14">
        <v>2782.98</v>
      </c>
      <c r="P124" s="14">
        <v>2782.98</v>
      </c>
      <c r="Q124" s="15">
        <f t="shared" si="16"/>
        <v>33395.76</v>
      </c>
    </row>
    <row r="125" spans="1:17" s="30" customFormat="1" ht="9.75">
      <c r="A125" s="8"/>
      <c r="B125" s="13" t="s">
        <v>247</v>
      </c>
      <c r="C125" s="13">
        <v>972</v>
      </c>
      <c r="D125" s="13" t="s">
        <v>248</v>
      </c>
      <c r="E125" s="17">
        <v>11892986.57</v>
      </c>
      <c r="F125" s="17">
        <v>583351.45</v>
      </c>
      <c r="G125" s="17">
        <v>23671182.72</v>
      </c>
      <c r="H125" s="17">
        <v>25782400.7</v>
      </c>
      <c r="I125" s="17">
        <v>5360173.63</v>
      </c>
      <c r="J125" s="17">
        <v>15554754.26</v>
      </c>
      <c r="K125" s="17">
        <v>28755662.83</v>
      </c>
      <c r="L125" s="17">
        <v>11245616.86</v>
      </c>
      <c r="M125" s="17">
        <v>6095075.86</v>
      </c>
      <c r="N125" s="17">
        <v>32195892.93</v>
      </c>
      <c r="O125" s="17">
        <v>2498236.09</v>
      </c>
      <c r="P125" s="17">
        <v>31188531.08</v>
      </c>
      <c r="Q125" s="15">
        <f t="shared" si="16"/>
        <v>194823864.98000002</v>
      </c>
    </row>
    <row r="126" spans="1:17" s="30" customFormat="1" ht="9.75">
      <c r="A126" s="8"/>
      <c r="B126" s="13" t="s">
        <v>249</v>
      </c>
      <c r="C126" s="13">
        <v>973</v>
      </c>
      <c r="D126" s="13" t="s">
        <v>250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5">
        <f aca="true" t="shared" si="17" ref="Q126:Q136">SUM(E126:P126)</f>
        <v>0</v>
      </c>
    </row>
    <row r="127" spans="1:17" s="30" customFormat="1" ht="20.25">
      <c r="A127" s="8"/>
      <c r="B127" s="13" t="s">
        <v>251</v>
      </c>
      <c r="C127" s="13">
        <v>974</v>
      </c>
      <c r="D127" s="13" t="s">
        <v>252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5">
        <f t="shared" si="17"/>
        <v>0</v>
      </c>
    </row>
    <row r="128" spans="1:17" s="30" customFormat="1" ht="9.75">
      <c r="A128" s="8"/>
      <c r="B128" s="13" t="s">
        <v>253</v>
      </c>
      <c r="C128" s="13">
        <v>975</v>
      </c>
      <c r="D128" s="13" t="s">
        <v>254</v>
      </c>
      <c r="E128" s="14">
        <v>118439.31</v>
      </c>
      <c r="F128" s="14">
        <v>89542.24</v>
      </c>
      <c r="G128" s="14">
        <v>364837.73</v>
      </c>
      <c r="H128" s="14">
        <v>265001.6</v>
      </c>
      <c r="I128" s="14">
        <v>42028.59</v>
      </c>
      <c r="J128" s="14">
        <v>54761.41</v>
      </c>
      <c r="K128" s="14">
        <v>64093.86</v>
      </c>
      <c r="L128" s="14">
        <v>41391.41</v>
      </c>
      <c r="M128" s="14">
        <v>56751.19</v>
      </c>
      <c r="N128" s="14">
        <v>56110.4</v>
      </c>
      <c r="O128" s="14">
        <v>73891.03</v>
      </c>
      <c r="P128" s="14">
        <v>48743.25</v>
      </c>
      <c r="Q128" s="15">
        <f t="shared" si="17"/>
        <v>1275592.02</v>
      </c>
    </row>
    <row r="129" spans="1:17" s="30" customFormat="1" ht="9.75">
      <c r="A129" s="8"/>
      <c r="B129" s="13" t="s">
        <v>255</v>
      </c>
      <c r="C129" s="13">
        <v>976</v>
      </c>
      <c r="D129" s="13" t="s">
        <v>256</v>
      </c>
      <c r="E129" s="14">
        <v>16000</v>
      </c>
      <c r="F129" s="14">
        <v>16000</v>
      </c>
      <c r="G129" s="14">
        <v>16000</v>
      </c>
      <c r="H129" s="14">
        <v>16000</v>
      </c>
      <c r="I129" s="14">
        <v>16000</v>
      </c>
      <c r="J129" s="14">
        <v>16000</v>
      </c>
      <c r="K129" s="14">
        <v>16000</v>
      </c>
      <c r="L129" s="14">
        <v>16000</v>
      </c>
      <c r="M129" s="14">
        <v>16000</v>
      </c>
      <c r="N129" s="14">
        <v>16000</v>
      </c>
      <c r="O129" s="14">
        <v>16000</v>
      </c>
      <c r="P129" s="14">
        <v>16000</v>
      </c>
      <c r="Q129" s="15">
        <f t="shared" si="17"/>
        <v>192000</v>
      </c>
    </row>
    <row r="130" spans="1:17" s="30" customFormat="1" ht="9.75">
      <c r="A130" s="8"/>
      <c r="B130" s="13" t="s">
        <v>257</v>
      </c>
      <c r="C130" s="13">
        <v>978</v>
      </c>
      <c r="D130" s="13" t="s">
        <v>258</v>
      </c>
      <c r="E130" s="14">
        <v>322320</v>
      </c>
      <c r="F130" s="14">
        <v>322320</v>
      </c>
      <c r="G130" s="14">
        <v>322320</v>
      </c>
      <c r="H130" s="14">
        <v>322320</v>
      </c>
      <c r="I130" s="14">
        <v>322320</v>
      </c>
      <c r="J130" s="14">
        <v>322320</v>
      </c>
      <c r="K130" s="14">
        <v>168960</v>
      </c>
      <c r="L130" s="14">
        <v>168960</v>
      </c>
      <c r="M130" s="14">
        <v>168960</v>
      </c>
      <c r="N130" s="14">
        <v>322320</v>
      </c>
      <c r="O130" s="14">
        <v>322320</v>
      </c>
      <c r="P130" s="14">
        <v>322320</v>
      </c>
      <c r="Q130" s="15">
        <f t="shared" si="17"/>
        <v>3407760</v>
      </c>
    </row>
    <row r="131" spans="1:17" s="30" customFormat="1" ht="20.25">
      <c r="A131" s="8"/>
      <c r="B131" s="13" t="s">
        <v>259</v>
      </c>
      <c r="C131" s="13">
        <v>979</v>
      </c>
      <c r="D131" s="13" t="s">
        <v>260</v>
      </c>
      <c r="E131" s="14">
        <v>1700</v>
      </c>
      <c r="F131" s="14">
        <v>0</v>
      </c>
      <c r="G131" s="14">
        <v>1700</v>
      </c>
      <c r="H131" s="14">
        <v>0</v>
      </c>
      <c r="I131" s="14">
        <v>1700</v>
      </c>
      <c r="J131" s="14">
        <v>0</v>
      </c>
      <c r="K131" s="14">
        <v>1700</v>
      </c>
      <c r="L131" s="14">
        <v>0</v>
      </c>
      <c r="M131" s="14">
        <v>1700</v>
      </c>
      <c r="N131" s="14">
        <v>0</v>
      </c>
      <c r="O131" s="14">
        <v>0</v>
      </c>
      <c r="P131" s="14">
        <v>0</v>
      </c>
      <c r="Q131" s="15">
        <f t="shared" si="17"/>
        <v>8500</v>
      </c>
    </row>
    <row r="132" spans="1:17" s="30" customFormat="1" ht="20.25">
      <c r="A132" s="8"/>
      <c r="B132" s="13" t="s">
        <v>261</v>
      </c>
      <c r="C132" s="13">
        <v>980</v>
      </c>
      <c r="D132" s="13" t="s">
        <v>262</v>
      </c>
      <c r="E132" s="14">
        <v>0</v>
      </c>
      <c r="F132" s="14">
        <v>200</v>
      </c>
      <c r="G132" s="14">
        <v>0</v>
      </c>
      <c r="H132" s="14">
        <v>200</v>
      </c>
      <c r="I132" s="14">
        <v>0</v>
      </c>
      <c r="J132" s="14">
        <v>200</v>
      </c>
      <c r="K132" s="14">
        <v>0</v>
      </c>
      <c r="L132" s="14">
        <v>200</v>
      </c>
      <c r="M132" s="14">
        <v>0</v>
      </c>
      <c r="N132" s="14">
        <v>0</v>
      </c>
      <c r="O132" s="14">
        <v>200</v>
      </c>
      <c r="P132" s="14">
        <v>0</v>
      </c>
      <c r="Q132" s="15">
        <f t="shared" si="17"/>
        <v>1000</v>
      </c>
    </row>
    <row r="133" spans="1:17" s="30" customFormat="1" ht="20.25">
      <c r="A133" s="8"/>
      <c r="B133" s="13" t="s">
        <v>263</v>
      </c>
      <c r="C133" s="13">
        <v>983</v>
      </c>
      <c r="D133" s="13" t="s">
        <v>264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5">
        <f t="shared" si="17"/>
        <v>0</v>
      </c>
    </row>
    <row r="134" spans="1:17" s="30" customFormat="1" ht="20.25">
      <c r="A134" s="8"/>
      <c r="B134" s="13" t="s">
        <v>265</v>
      </c>
      <c r="C134" s="13">
        <v>985</v>
      </c>
      <c r="D134" s="13" t="s">
        <v>266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5">
        <f t="shared" si="17"/>
        <v>0</v>
      </c>
    </row>
    <row r="135" spans="1:17" s="30" customFormat="1" ht="20.25">
      <c r="A135" s="8"/>
      <c r="B135" s="13" t="s">
        <v>267</v>
      </c>
      <c r="C135" s="13">
        <v>986</v>
      </c>
      <c r="D135" s="13" t="s">
        <v>268</v>
      </c>
      <c r="E135" s="14">
        <v>620</v>
      </c>
      <c r="F135" s="14">
        <v>0</v>
      </c>
      <c r="G135" s="14">
        <v>620</v>
      </c>
      <c r="H135" s="14">
        <v>0</v>
      </c>
      <c r="I135" s="14">
        <v>620</v>
      </c>
      <c r="J135" s="14">
        <v>0</v>
      </c>
      <c r="K135" s="14">
        <v>620</v>
      </c>
      <c r="L135" s="14">
        <v>0</v>
      </c>
      <c r="M135" s="14">
        <v>620</v>
      </c>
      <c r="N135" s="14">
        <v>0</v>
      </c>
      <c r="O135" s="14">
        <v>620</v>
      </c>
      <c r="P135" s="14">
        <v>0</v>
      </c>
      <c r="Q135" s="15">
        <f t="shared" si="17"/>
        <v>3720</v>
      </c>
    </row>
    <row r="136" spans="1:17" s="30" customFormat="1" ht="20.25">
      <c r="A136" s="8"/>
      <c r="B136" s="13" t="s">
        <v>269</v>
      </c>
      <c r="C136" s="13">
        <v>987</v>
      </c>
      <c r="D136" s="13" t="s">
        <v>270</v>
      </c>
      <c r="E136" s="14">
        <v>620</v>
      </c>
      <c r="F136" s="14">
        <v>0</v>
      </c>
      <c r="G136" s="14">
        <v>620</v>
      </c>
      <c r="H136" s="14">
        <v>0</v>
      </c>
      <c r="I136" s="14">
        <v>620</v>
      </c>
      <c r="J136" s="14">
        <v>0</v>
      </c>
      <c r="K136" s="14">
        <v>620</v>
      </c>
      <c r="L136" s="14">
        <v>0</v>
      </c>
      <c r="M136" s="14">
        <v>620</v>
      </c>
      <c r="N136" s="14">
        <v>0</v>
      </c>
      <c r="O136" s="14">
        <v>620</v>
      </c>
      <c r="P136" s="14">
        <v>0</v>
      </c>
      <c r="Q136" s="15">
        <f t="shared" si="17"/>
        <v>3720</v>
      </c>
    </row>
    <row r="137" spans="1:17" s="30" customFormat="1" ht="9.75">
      <c r="A137" s="8"/>
      <c r="B137" s="9" t="s">
        <v>271</v>
      </c>
      <c r="C137" s="9"/>
      <c r="D137" s="9" t="s">
        <v>272</v>
      </c>
      <c r="E137" s="12">
        <f aca="true" t="shared" si="18" ref="E137:Q137">+E138</f>
        <v>0</v>
      </c>
      <c r="F137" s="12">
        <f t="shared" si="18"/>
        <v>0</v>
      </c>
      <c r="G137" s="12">
        <f t="shared" si="18"/>
        <v>0</v>
      </c>
      <c r="H137" s="12">
        <f t="shared" si="18"/>
        <v>0</v>
      </c>
      <c r="I137" s="12">
        <f t="shared" si="18"/>
        <v>0</v>
      </c>
      <c r="J137" s="12">
        <f t="shared" si="18"/>
        <v>0</v>
      </c>
      <c r="K137" s="12">
        <f t="shared" si="18"/>
        <v>0</v>
      </c>
      <c r="L137" s="12">
        <f t="shared" si="18"/>
        <v>0</v>
      </c>
      <c r="M137" s="12">
        <f t="shared" si="18"/>
        <v>0</v>
      </c>
      <c r="N137" s="12">
        <f t="shared" si="18"/>
        <v>0</v>
      </c>
      <c r="O137" s="12">
        <f t="shared" si="18"/>
        <v>0</v>
      </c>
      <c r="P137" s="12">
        <f t="shared" si="18"/>
        <v>0</v>
      </c>
      <c r="Q137" s="12">
        <f t="shared" si="18"/>
        <v>0</v>
      </c>
    </row>
    <row r="138" spans="1:17" s="30" customFormat="1" ht="9.75">
      <c r="A138" s="8"/>
      <c r="B138" s="13" t="s">
        <v>273</v>
      </c>
      <c r="C138" s="13">
        <v>1151</v>
      </c>
      <c r="D138" s="13" t="s">
        <v>272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5">
        <f>SUM(E138:P138)</f>
        <v>0</v>
      </c>
    </row>
    <row r="139" spans="1:17" s="30" customFormat="1" ht="9.75">
      <c r="A139" s="8"/>
      <c r="B139" s="9" t="s">
        <v>274</v>
      </c>
      <c r="C139" s="9"/>
      <c r="D139" s="9" t="s">
        <v>275</v>
      </c>
      <c r="E139" s="12">
        <f>SUM(E140:E146)</f>
        <v>67606.48</v>
      </c>
      <c r="F139" s="12">
        <f aca="true" t="shared" si="19" ref="F139:Q139">SUM(F140:F146)</f>
        <v>39635.590000000004</v>
      </c>
      <c r="G139" s="12">
        <f t="shared" si="19"/>
        <v>80397.68</v>
      </c>
      <c r="H139" s="12">
        <f t="shared" si="19"/>
        <v>27644.16</v>
      </c>
      <c r="I139" s="12">
        <f t="shared" si="19"/>
        <v>37679.340000000004</v>
      </c>
      <c r="J139" s="12">
        <f t="shared" si="19"/>
        <v>33164.72</v>
      </c>
      <c r="K139" s="12">
        <f t="shared" si="19"/>
        <v>45418.08</v>
      </c>
      <c r="L139" s="12">
        <f t="shared" si="19"/>
        <v>55890</v>
      </c>
      <c r="M139" s="12">
        <f t="shared" si="19"/>
        <v>31651.55</v>
      </c>
      <c r="N139" s="12">
        <f t="shared" si="19"/>
        <v>37797.200000000004</v>
      </c>
      <c r="O139" s="12">
        <f t="shared" si="19"/>
        <v>51764.1</v>
      </c>
      <c r="P139" s="12">
        <f t="shared" si="19"/>
        <v>57664.37</v>
      </c>
      <c r="Q139" s="12">
        <f t="shared" si="19"/>
        <v>566313.27</v>
      </c>
    </row>
    <row r="140" spans="1:17" s="30" customFormat="1" ht="9.75">
      <c r="A140" s="8"/>
      <c r="B140" s="13" t="s">
        <v>276</v>
      </c>
      <c r="C140" s="13">
        <v>1101</v>
      </c>
      <c r="D140" s="13" t="s">
        <v>277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15">
        <f aca="true" t="shared" si="20" ref="Q140:Q146">SUM(E140:P140)</f>
        <v>0</v>
      </c>
    </row>
    <row r="141" spans="1:17" s="30" customFormat="1" ht="9.75">
      <c r="A141" s="8"/>
      <c r="B141" s="13" t="s">
        <v>278</v>
      </c>
      <c r="C141" s="13">
        <v>1102</v>
      </c>
      <c r="D141" s="13" t="s">
        <v>279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5">
        <f t="shared" si="20"/>
        <v>0</v>
      </c>
    </row>
    <row r="142" spans="1:17" s="30" customFormat="1" ht="9.75">
      <c r="A142" s="8"/>
      <c r="B142" s="13" t="s">
        <v>280</v>
      </c>
      <c r="C142" s="13">
        <v>1103</v>
      </c>
      <c r="D142" s="13" t="s">
        <v>281</v>
      </c>
      <c r="E142" s="14">
        <v>214.81</v>
      </c>
      <c r="F142" s="14">
        <v>42.37</v>
      </c>
      <c r="G142" s="14">
        <v>60.9</v>
      </c>
      <c r="H142" s="14">
        <v>68.22</v>
      </c>
      <c r="I142" s="14">
        <v>88.26</v>
      </c>
      <c r="J142" s="14">
        <v>57.97</v>
      </c>
      <c r="K142" s="14">
        <v>72.43</v>
      </c>
      <c r="L142" s="14">
        <v>56.08</v>
      </c>
      <c r="M142" s="14">
        <v>36.16</v>
      </c>
      <c r="N142" s="14">
        <v>26.83</v>
      </c>
      <c r="O142" s="14">
        <v>51.47</v>
      </c>
      <c r="P142" s="14">
        <v>24.48</v>
      </c>
      <c r="Q142" s="15">
        <f t="shared" si="20"/>
        <v>799.9800000000001</v>
      </c>
    </row>
    <row r="143" spans="1:17" s="30" customFormat="1" ht="9.75">
      <c r="A143" s="8"/>
      <c r="B143" s="13" t="s">
        <v>282</v>
      </c>
      <c r="C143" s="13">
        <v>1104</v>
      </c>
      <c r="D143" s="13" t="s">
        <v>283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14">
        <v>0</v>
      </c>
      <c r="Q143" s="15">
        <f t="shared" si="20"/>
        <v>0</v>
      </c>
    </row>
    <row r="144" spans="1:17" s="30" customFormat="1" ht="9.75">
      <c r="A144" s="8"/>
      <c r="B144" s="13" t="s">
        <v>284</v>
      </c>
      <c r="C144" s="13">
        <v>1105</v>
      </c>
      <c r="D144" s="13" t="s">
        <v>285</v>
      </c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14">
        <v>0</v>
      </c>
      <c r="N144" s="14">
        <v>0</v>
      </c>
      <c r="O144" s="14">
        <v>0</v>
      </c>
      <c r="P144" s="14">
        <v>0</v>
      </c>
      <c r="Q144" s="15">
        <f t="shared" si="20"/>
        <v>0</v>
      </c>
    </row>
    <row r="145" spans="1:17" s="30" customFormat="1" ht="9.75">
      <c r="A145" s="8"/>
      <c r="B145" s="13" t="s">
        <v>286</v>
      </c>
      <c r="C145" s="13">
        <v>1106</v>
      </c>
      <c r="D145" s="13" t="s">
        <v>287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5">
        <f t="shared" si="20"/>
        <v>0</v>
      </c>
    </row>
    <row r="146" spans="1:17" s="30" customFormat="1" ht="9.75">
      <c r="A146" s="8"/>
      <c r="B146" s="13" t="s">
        <v>288</v>
      </c>
      <c r="C146" s="13">
        <v>1107</v>
      </c>
      <c r="D146" s="13" t="s">
        <v>289</v>
      </c>
      <c r="E146" s="14">
        <v>67391.67</v>
      </c>
      <c r="F146" s="14">
        <v>39593.22</v>
      </c>
      <c r="G146" s="14">
        <v>80336.78</v>
      </c>
      <c r="H146" s="14">
        <v>27575.94</v>
      </c>
      <c r="I146" s="14">
        <v>37591.08</v>
      </c>
      <c r="J146" s="14">
        <v>33106.75</v>
      </c>
      <c r="K146" s="14">
        <v>45345.65</v>
      </c>
      <c r="L146" s="14">
        <v>55833.92</v>
      </c>
      <c r="M146" s="14">
        <v>31615.39</v>
      </c>
      <c r="N146" s="14">
        <v>37770.37</v>
      </c>
      <c r="O146" s="14">
        <v>51712.63</v>
      </c>
      <c r="P146" s="14">
        <v>57639.89</v>
      </c>
      <c r="Q146" s="15">
        <f t="shared" si="20"/>
        <v>565513.29</v>
      </c>
    </row>
    <row r="147" spans="1:17" s="30" customFormat="1" ht="9.75">
      <c r="A147" s="8"/>
      <c r="B147" s="9" t="s">
        <v>290</v>
      </c>
      <c r="C147" s="9"/>
      <c r="D147" s="10" t="s">
        <v>291</v>
      </c>
      <c r="E147" s="11">
        <f aca="true" t="shared" si="21" ref="E147:Q147">+E150+E148</f>
        <v>4518802.88</v>
      </c>
      <c r="F147" s="11">
        <f t="shared" si="21"/>
        <v>4404441.61</v>
      </c>
      <c r="G147" s="11">
        <f t="shared" si="21"/>
        <v>5474223.409999999</v>
      </c>
      <c r="H147" s="11">
        <f t="shared" si="21"/>
        <v>4980528.510000001</v>
      </c>
      <c r="I147" s="11">
        <f t="shared" si="21"/>
        <v>5156974.58</v>
      </c>
      <c r="J147" s="11">
        <f t="shared" si="21"/>
        <v>5071127.149999999</v>
      </c>
      <c r="K147" s="11">
        <f t="shared" si="21"/>
        <v>5540964.17</v>
      </c>
      <c r="L147" s="11">
        <f t="shared" si="21"/>
        <v>4976241.26</v>
      </c>
      <c r="M147" s="11">
        <f t="shared" si="21"/>
        <v>4012160.9399999995</v>
      </c>
      <c r="N147" s="11">
        <f t="shared" si="21"/>
        <v>4737123.819999999</v>
      </c>
      <c r="O147" s="11">
        <f t="shared" si="21"/>
        <v>3918636.02</v>
      </c>
      <c r="P147" s="11">
        <f t="shared" si="21"/>
        <v>3624627.91</v>
      </c>
      <c r="Q147" s="11">
        <f t="shared" si="21"/>
        <v>56415852.26</v>
      </c>
    </row>
    <row r="148" spans="1:17" s="30" customFormat="1" ht="20.25">
      <c r="A148" s="8"/>
      <c r="B148" s="9" t="s">
        <v>292</v>
      </c>
      <c r="C148" s="9"/>
      <c r="D148" s="9" t="s">
        <v>293</v>
      </c>
      <c r="E148" s="18">
        <f aca="true" t="shared" si="22" ref="E148:Q148">+E149</f>
        <v>0</v>
      </c>
      <c r="F148" s="18">
        <f t="shared" si="22"/>
        <v>0</v>
      </c>
      <c r="G148" s="18">
        <f t="shared" si="22"/>
        <v>0</v>
      </c>
      <c r="H148" s="18">
        <f t="shared" si="22"/>
        <v>0</v>
      </c>
      <c r="I148" s="18">
        <f t="shared" si="22"/>
        <v>0</v>
      </c>
      <c r="J148" s="18">
        <f t="shared" si="22"/>
        <v>0</v>
      </c>
      <c r="K148" s="18">
        <f t="shared" si="22"/>
        <v>0</v>
      </c>
      <c r="L148" s="18">
        <f t="shared" si="22"/>
        <v>0</v>
      </c>
      <c r="M148" s="18">
        <f t="shared" si="22"/>
        <v>0</v>
      </c>
      <c r="N148" s="18">
        <f t="shared" si="22"/>
        <v>0</v>
      </c>
      <c r="O148" s="18">
        <f t="shared" si="22"/>
        <v>0</v>
      </c>
      <c r="P148" s="18">
        <f t="shared" si="22"/>
        <v>0</v>
      </c>
      <c r="Q148" s="18">
        <f t="shared" si="22"/>
        <v>0</v>
      </c>
    </row>
    <row r="149" spans="1:17" s="30" customFormat="1" ht="9.75">
      <c r="A149" s="8"/>
      <c r="B149" s="13" t="s">
        <v>294</v>
      </c>
      <c r="C149" s="13">
        <v>1201</v>
      </c>
      <c r="D149" s="13" t="s">
        <v>291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5">
        <f>SUM(E149:P149)</f>
        <v>0</v>
      </c>
    </row>
    <row r="150" spans="1:17" s="30" customFormat="1" ht="20.25">
      <c r="A150" s="8"/>
      <c r="B150" s="19" t="s">
        <v>295</v>
      </c>
      <c r="C150" s="19"/>
      <c r="D150" s="19" t="s">
        <v>296</v>
      </c>
      <c r="E150" s="20">
        <f>SUM(E151:E205)</f>
        <v>4518802.88</v>
      </c>
      <c r="F150" s="20">
        <f aca="true" t="shared" si="23" ref="F150:Q150">SUM(F151:F205)</f>
        <v>4404441.61</v>
      </c>
      <c r="G150" s="20">
        <f t="shared" si="23"/>
        <v>5474223.409999999</v>
      </c>
      <c r="H150" s="20">
        <f t="shared" si="23"/>
        <v>4980528.510000001</v>
      </c>
      <c r="I150" s="20">
        <f t="shared" si="23"/>
        <v>5156974.58</v>
      </c>
      <c r="J150" s="20">
        <f t="shared" si="23"/>
        <v>5071127.149999999</v>
      </c>
      <c r="K150" s="20">
        <f t="shared" si="23"/>
        <v>5540964.17</v>
      </c>
      <c r="L150" s="20">
        <f t="shared" si="23"/>
        <v>4976241.26</v>
      </c>
      <c r="M150" s="20">
        <f t="shared" si="23"/>
        <v>4012160.9399999995</v>
      </c>
      <c r="N150" s="20">
        <f t="shared" si="23"/>
        <v>4737123.819999999</v>
      </c>
      <c r="O150" s="20">
        <f t="shared" si="23"/>
        <v>3918636.02</v>
      </c>
      <c r="P150" s="20">
        <f t="shared" si="23"/>
        <v>3624627.91</v>
      </c>
      <c r="Q150" s="20">
        <f t="shared" si="23"/>
        <v>56415852.26</v>
      </c>
    </row>
    <row r="151" spans="1:17" s="30" customFormat="1" ht="9.75">
      <c r="A151" s="8"/>
      <c r="B151" s="13" t="s">
        <v>297</v>
      </c>
      <c r="C151" s="13">
        <v>1351</v>
      </c>
      <c r="D151" s="13" t="s">
        <v>298</v>
      </c>
      <c r="E151" s="14">
        <v>9674.02</v>
      </c>
      <c r="F151" s="14">
        <v>12289.84</v>
      </c>
      <c r="G151" s="14">
        <v>11788.13</v>
      </c>
      <c r="H151" s="14">
        <v>11472.17</v>
      </c>
      <c r="I151" s="14">
        <v>12937.25</v>
      </c>
      <c r="J151" s="14">
        <v>14097.57</v>
      </c>
      <c r="K151" s="14">
        <v>9883.65</v>
      </c>
      <c r="L151" s="14">
        <v>9520.81</v>
      </c>
      <c r="M151" s="14">
        <v>10733.45</v>
      </c>
      <c r="N151" s="14">
        <v>11456.18</v>
      </c>
      <c r="O151" s="14">
        <v>10426.27</v>
      </c>
      <c r="P151" s="14">
        <v>8300.5</v>
      </c>
      <c r="Q151" s="15">
        <f aca="true" t="shared" si="24" ref="Q151:Q203">SUM(E151:P151)</f>
        <v>132579.83999999997</v>
      </c>
    </row>
    <row r="152" spans="1:17" s="30" customFormat="1" ht="9.75">
      <c r="A152" s="8"/>
      <c r="B152" s="13" t="s">
        <v>299</v>
      </c>
      <c r="C152" s="13">
        <v>1352</v>
      </c>
      <c r="D152" s="13" t="s">
        <v>300</v>
      </c>
      <c r="E152" s="14">
        <v>4900</v>
      </c>
      <c r="F152" s="14">
        <v>4900</v>
      </c>
      <c r="G152" s="14">
        <v>4900</v>
      </c>
      <c r="H152" s="14">
        <v>4900</v>
      </c>
      <c r="I152" s="14">
        <v>4900</v>
      </c>
      <c r="J152" s="14">
        <v>4900</v>
      </c>
      <c r="K152" s="14">
        <v>4900</v>
      </c>
      <c r="L152" s="14">
        <v>4900</v>
      </c>
      <c r="M152" s="14">
        <v>4900</v>
      </c>
      <c r="N152" s="14">
        <v>4900</v>
      </c>
      <c r="O152" s="14">
        <v>4900</v>
      </c>
      <c r="P152" s="14">
        <v>4900</v>
      </c>
      <c r="Q152" s="15">
        <f t="shared" si="24"/>
        <v>58800</v>
      </c>
    </row>
    <row r="153" spans="1:17" s="30" customFormat="1" ht="9.75">
      <c r="A153" s="8"/>
      <c r="B153" s="13" t="s">
        <v>301</v>
      </c>
      <c r="C153" s="13">
        <v>1353</v>
      </c>
      <c r="D153" s="13" t="s">
        <v>302</v>
      </c>
      <c r="E153" s="14">
        <v>5600.89</v>
      </c>
      <c r="F153" s="14">
        <v>3091.92</v>
      </c>
      <c r="G153" s="14">
        <v>2039.91</v>
      </c>
      <c r="H153" s="14">
        <v>2126.92</v>
      </c>
      <c r="I153" s="14">
        <v>2560.43</v>
      </c>
      <c r="J153" s="14">
        <v>2538.13</v>
      </c>
      <c r="K153" s="14">
        <v>2691.12</v>
      </c>
      <c r="L153" s="14">
        <v>2921.47</v>
      </c>
      <c r="M153" s="14">
        <v>3603.73</v>
      </c>
      <c r="N153" s="14">
        <v>2357.81</v>
      </c>
      <c r="O153" s="14">
        <v>3236.51</v>
      </c>
      <c r="P153" s="14">
        <v>2808.29</v>
      </c>
      <c r="Q153" s="15">
        <f t="shared" si="24"/>
        <v>35577.130000000005</v>
      </c>
    </row>
    <row r="154" spans="1:17" s="30" customFormat="1" ht="9.75">
      <c r="A154" s="8"/>
      <c r="B154" s="13" t="s">
        <v>303</v>
      </c>
      <c r="C154" s="13">
        <v>1354</v>
      </c>
      <c r="D154" s="13" t="s">
        <v>304</v>
      </c>
      <c r="E154" s="14">
        <v>638.6</v>
      </c>
      <c r="F154" s="14">
        <v>638.6</v>
      </c>
      <c r="G154" s="14">
        <v>1277.2</v>
      </c>
      <c r="H154" s="14">
        <v>638.6</v>
      </c>
      <c r="I154" s="14">
        <v>638.6</v>
      </c>
      <c r="J154" s="14">
        <v>1277.2</v>
      </c>
      <c r="K154" s="14">
        <v>638.6</v>
      </c>
      <c r="L154" s="14">
        <v>638.6</v>
      </c>
      <c r="M154" s="14">
        <v>638.6</v>
      </c>
      <c r="N154" s="14">
        <v>638.6</v>
      </c>
      <c r="O154" s="14">
        <v>638.6</v>
      </c>
      <c r="P154" s="14">
        <v>638.6</v>
      </c>
      <c r="Q154" s="15">
        <f t="shared" si="24"/>
        <v>8940.400000000001</v>
      </c>
    </row>
    <row r="155" spans="1:17" s="30" customFormat="1" ht="9.75">
      <c r="A155" s="8"/>
      <c r="B155" s="13" t="s">
        <v>305</v>
      </c>
      <c r="C155" s="13">
        <v>1355</v>
      </c>
      <c r="D155" s="13" t="s">
        <v>306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5">
        <f t="shared" si="24"/>
        <v>0</v>
      </c>
    </row>
    <row r="156" spans="1:17" s="30" customFormat="1" ht="9.75">
      <c r="A156" s="8"/>
      <c r="B156" s="13" t="s">
        <v>307</v>
      </c>
      <c r="C156" s="13">
        <v>1356</v>
      </c>
      <c r="D156" s="13" t="s">
        <v>308</v>
      </c>
      <c r="E156" s="14">
        <v>18395.97</v>
      </c>
      <c r="F156" s="14">
        <v>18395.97</v>
      </c>
      <c r="G156" s="14">
        <v>18395.97</v>
      </c>
      <c r="H156" s="14">
        <v>18395.97</v>
      </c>
      <c r="I156" s="14">
        <v>18395.97</v>
      </c>
      <c r="J156" s="14">
        <v>18395.97</v>
      </c>
      <c r="K156" s="14">
        <v>18395.97</v>
      </c>
      <c r="L156" s="14">
        <v>18395.97</v>
      </c>
      <c r="M156" s="14">
        <v>18395.97</v>
      </c>
      <c r="N156" s="14">
        <v>18395.97</v>
      </c>
      <c r="O156" s="14">
        <v>18395.97</v>
      </c>
      <c r="P156" s="14">
        <v>18395.97</v>
      </c>
      <c r="Q156" s="15">
        <f>SUM(E156:P156)</f>
        <v>220751.64</v>
      </c>
    </row>
    <row r="157" spans="1:17" s="30" customFormat="1" ht="9.75">
      <c r="A157" s="8"/>
      <c r="B157" s="13" t="s">
        <v>309</v>
      </c>
      <c r="C157" s="13">
        <v>1357</v>
      </c>
      <c r="D157" s="13" t="s">
        <v>310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5">
        <f t="shared" si="24"/>
        <v>0</v>
      </c>
    </row>
    <row r="158" spans="1:17" s="30" customFormat="1" ht="9.75">
      <c r="A158" s="8"/>
      <c r="B158" s="13" t="s">
        <v>311</v>
      </c>
      <c r="C158" s="13">
        <v>1358</v>
      </c>
      <c r="D158" s="13" t="s">
        <v>312</v>
      </c>
      <c r="E158" s="14">
        <v>8991.7</v>
      </c>
      <c r="F158" s="14">
        <v>8139.2</v>
      </c>
      <c r="G158" s="14">
        <v>8704.8</v>
      </c>
      <c r="H158" s="14">
        <v>6908.4</v>
      </c>
      <c r="I158" s="14">
        <v>12651.5</v>
      </c>
      <c r="J158" s="14">
        <v>13192.6</v>
      </c>
      <c r="K158" s="14">
        <v>6509.6</v>
      </c>
      <c r="L158" s="14">
        <v>8624.5</v>
      </c>
      <c r="M158" s="14">
        <v>7584</v>
      </c>
      <c r="N158" s="14">
        <v>6609</v>
      </c>
      <c r="O158" s="14">
        <v>13731</v>
      </c>
      <c r="P158" s="14">
        <v>8466.8</v>
      </c>
      <c r="Q158" s="15">
        <f t="shared" si="24"/>
        <v>110113.09999999999</v>
      </c>
    </row>
    <row r="159" spans="1:17" s="30" customFormat="1" ht="9.75">
      <c r="A159" s="8"/>
      <c r="B159" s="13" t="s">
        <v>313</v>
      </c>
      <c r="C159" s="13">
        <v>1359</v>
      </c>
      <c r="D159" s="13" t="s">
        <v>314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5">
        <f t="shared" si="24"/>
        <v>0</v>
      </c>
    </row>
    <row r="160" spans="1:17" s="30" customFormat="1" ht="9.75">
      <c r="A160" s="8"/>
      <c r="B160" s="13" t="s">
        <v>315</v>
      </c>
      <c r="C160" s="13">
        <v>1360</v>
      </c>
      <c r="D160" s="13" t="s">
        <v>316</v>
      </c>
      <c r="E160" s="14">
        <v>10000</v>
      </c>
      <c r="F160" s="14">
        <v>50000</v>
      </c>
      <c r="G160" s="14">
        <v>25000</v>
      </c>
      <c r="H160" s="14">
        <v>50000</v>
      </c>
      <c r="I160" s="14">
        <v>55000</v>
      </c>
      <c r="J160" s="14">
        <v>15000</v>
      </c>
      <c r="K160" s="14">
        <v>10000</v>
      </c>
      <c r="L160" s="14">
        <v>15000</v>
      </c>
      <c r="M160" s="14">
        <v>15000</v>
      </c>
      <c r="N160" s="14">
        <v>10000</v>
      </c>
      <c r="O160" s="14">
        <v>10000</v>
      </c>
      <c r="P160" s="14">
        <v>15000</v>
      </c>
      <c r="Q160" s="15">
        <f t="shared" si="24"/>
        <v>280000</v>
      </c>
    </row>
    <row r="161" spans="1:17" s="30" customFormat="1" ht="9.75">
      <c r="A161" s="8"/>
      <c r="B161" s="13" t="s">
        <v>317</v>
      </c>
      <c r="C161" s="13">
        <v>1361</v>
      </c>
      <c r="D161" s="13" t="s">
        <v>318</v>
      </c>
      <c r="E161" s="14">
        <v>0</v>
      </c>
      <c r="F161" s="14">
        <v>0</v>
      </c>
      <c r="G161" s="14">
        <v>178504.21</v>
      </c>
      <c r="H161" s="14">
        <v>0</v>
      </c>
      <c r="I161" s="14">
        <v>0</v>
      </c>
      <c r="J161" s="14">
        <v>0</v>
      </c>
      <c r="K161" s="14">
        <v>178504.21</v>
      </c>
      <c r="L161" s="14">
        <v>0</v>
      </c>
      <c r="M161" s="14">
        <v>0</v>
      </c>
      <c r="N161" s="14">
        <v>178504.21</v>
      </c>
      <c r="O161" s="14">
        <v>0</v>
      </c>
      <c r="P161" s="14">
        <v>0</v>
      </c>
      <c r="Q161" s="15">
        <f t="shared" si="24"/>
        <v>535512.63</v>
      </c>
    </row>
    <row r="162" spans="1:17" s="30" customFormat="1" ht="9.75">
      <c r="A162" s="8"/>
      <c r="B162" s="13" t="s">
        <v>319</v>
      </c>
      <c r="C162" s="13">
        <v>1362</v>
      </c>
      <c r="D162" s="13" t="s">
        <v>320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5">
        <f t="shared" si="24"/>
        <v>0</v>
      </c>
    </row>
    <row r="163" spans="1:17" s="30" customFormat="1" ht="9.75">
      <c r="A163" s="8"/>
      <c r="B163" s="13" t="s">
        <v>321</v>
      </c>
      <c r="C163" s="13">
        <v>1363</v>
      </c>
      <c r="D163" s="13" t="s">
        <v>322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5">
        <f t="shared" si="24"/>
        <v>0</v>
      </c>
    </row>
    <row r="164" spans="1:17" s="30" customFormat="1" ht="9.75">
      <c r="A164" s="8"/>
      <c r="B164" s="13" t="s">
        <v>323</v>
      </c>
      <c r="C164" s="13">
        <v>1364</v>
      </c>
      <c r="D164" s="13" t="s">
        <v>324</v>
      </c>
      <c r="E164" s="14">
        <v>157398.89</v>
      </c>
      <c r="F164" s="14">
        <v>154226.34</v>
      </c>
      <c r="G164" s="14">
        <v>116486.69</v>
      </c>
      <c r="H164" s="14">
        <v>113436.9</v>
      </c>
      <c r="I164" s="14">
        <v>190557.27</v>
      </c>
      <c r="J164" s="14">
        <v>250895.94</v>
      </c>
      <c r="K164" s="14">
        <v>187352.05</v>
      </c>
      <c r="L164" s="14">
        <v>380155.76</v>
      </c>
      <c r="M164" s="14">
        <v>250831.09</v>
      </c>
      <c r="N164" s="14">
        <v>225005.87</v>
      </c>
      <c r="O164" s="14">
        <v>193932.69</v>
      </c>
      <c r="P164" s="14">
        <v>210126.49</v>
      </c>
      <c r="Q164" s="15">
        <f t="shared" si="24"/>
        <v>2430405.9800000004</v>
      </c>
    </row>
    <row r="165" spans="1:17" s="30" customFormat="1" ht="9.75">
      <c r="A165" s="8"/>
      <c r="B165" s="13" t="s">
        <v>325</v>
      </c>
      <c r="C165" s="13">
        <v>1366</v>
      </c>
      <c r="D165" s="13" t="s">
        <v>326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5">
        <f t="shared" si="24"/>
        <v>0</v>
      </c>
    </row>
    <row r="166" spans="1:17" s="30" customFormat="1" ht="9.75">
      <c r="A166" s="8"/>
      <c r="B166" s="13" t="s">
        <v>327</v>
      </c>
      <c r="C166" s="13">
        <v>1367</v>
      </c>
      <c r="D166" s="13" t="s">
        <v>328</v>
      </c>
      <c r="E166" s="14">
        <v>2564.59</v>
      </c>
      <c r="F166" s="14">
        <v>2587.35</v>
      </c>
      <c r="G166" s="14">
        <v>2351.77</v>
      </c>
      <c r="H166" s="14">
        <v>2542.44</v>
      </c>
      <c r="I166" s="14">
        <v>2368.48</v>
      </c>
      <c r="J166" s="14">
        <v>1374.58</v>
      </c>
      <c r="K166" s="14">
        <v>2057.47</v>
      </c>
      <c r="L166" s="14">
        <v>1922.73</v>
      </c>
      <c r="M166" s="14">
        <v>1912.76</v>
      </c>
      <c r="N166" s="14">
        <v>1939.77</v>
      </c>
      <c r="O166" s="14">
        <v>2222.95</v>
      </c>
      <c r="P166" s="14">
        <v>2593.23</v>
      </c>
      <c r="Q166" s="15">
        <f t="shared" si="24"/>
        <v>26438.12</v>
      </c>
    </row>
    <row r="167" spans="1:17" s="30" customFormat="1" ht="9.75">
      <c r="A167" s="8"/>
      <c r="B167" s="13" t="s">
        <v>329</v>
      </c>
      <c r="C167" s="13">
        <v>1368</v>
      </c>
      <c r="D167" s="13" t="s">
        <v>330</v>
      </c>
      <c r="E167" s="14">
        <v>17093.69</v>
      </c>
      <c r="F167" s="14">
        <v>14503.41</v>
      </c>
      <c r="G167" s="14">
        <v>15260.79</v>
      </c>
      <c r="H167" s="14">
        <v>15100.7</v>
      </c>
      <c r="I167" s="14">
        <v>13572.83</v>
      </c>
      <c r="J167" s="14">
        <v>13773.2</v>
      </c>
      <c r="K167" s="14">
        <v>15156.48</v>
      </c>
      <c r="L167" s="14">
        <v>14902.09</v>
      </c>
      <c r="M167" s="14">
        <v>15125.07</v>
      </c>
      <c r="N167" s="14">
        <v>15151.83</v>
      </c>
      <c r="O167" s="14">
        <v>16462.57</v>
      </c>
      <c r="P167" s="14">
        <v>17747.58</v>
      </c>
      <c r="Q167" s="15">
        <f t="shared" si="24"/>
        <v>183850.24</v>
      </c>
    </row>
    <row r="168" spans="1:17" s="30" customFormat="1" ht="9.75">
      <c r="A168" s="8"/>
      <c r="B168" s="13" t="s">
        <v>331</v>
      </c>
      <c r="C168" s="13">
        <v>1369</v>
      </c>
      <c r="D168" s="13" t="s">
        <v>332</v>
      </c>
      <c r="E168" s="14">
        <v>17598.48</v>
      </c>
      <c r="F168" s="14">
        <v>16925.53</v>
      </c>
      <c r="G168" s="14">
        <v>17425.75</v>
      </c>
      <c r="H168" s="14">
        <v>16186.11</v>
      </c>
      <c r="I168" s="14">
        <v>14308.61</v>
      </c>
      <c r="J168" s="14">
        <v>15074.92</v>
      </c>
      <c r="K168" s="14">
        <v>19077.37</v>
      </c>
      <c r="L168" s="14">
        <v>18469.46</v>
      </c>
      <c r="M168" s="14">
        <v>18188.26</v>
      </c>
      <c r="N168" s="14">
        <v>20241.48</v>
      </c>
      <c r="O168" s="14">
        <v>17654.53</v>
      </c>
      <c r="P168" s="14">
        <v>23133.29</v>
      </c>
      <c r="Q168" s="15">
        <f t="shared" si="24"/>
        <v>214283.79</v>
      </c>
    </row>
    <row r="169" spans="1:17" s="30" customFormat="1" ht="9.75">
      <c r="A169" s="8"/>
      <c r="B169" s="13" t="s">
        <v>333</v>
      </c>
      <c r="C169" s="13">
        <v>1370</v>
      </c>
      <c r="D169" s="13" t="s">
        <v>334</v>
      </c>
      <c r="E169" s="14">
        <v>977.35</v>
      </c>
      <c r="F169" s="14">
        <v>1128.65</v>
      </c>
      <c r="G169" s="14">
        <v>979.7</v>
      </c>
      <c r="H169" s="14">
        <v>804.92</v>
      </c>
      <c r="I169" s="14">
        <v>604.89</v>
      </c>
      <c r="J169" s="14">
        <v>692.17</v>
      </c>
      <c r="K169" s="14">
        <v>597.58</v>
      </c>
      <c r="L169" s="14">
        <v>753.95</v>
      </c>
      <c r="M169" s="14">
        <v>731.93</v>
      </c>
      <c r="N169" s="14">
        <v>738.96</v>
      </c>
      <c r="O169" s="14">
        <v>624.24</v>
      </c>
      <c r="P169" s="14">
        <v>2319.2</v>
      </c>
      <c r="Q169" s="15">
        <f t="shared" si="24"/>
        <v>10953.54</v>
      </c>
    </row>
    <row r="170" spans="1:17" s="30" customFormat="1" ht="9.75">
      <c r="A170" s="8"/>
      <c r="B170" s="13" t="s">
        <v>335</v>
      </c>
      <c r="C170" s="13">
        <v>1371</v>
      </c>
      <c r="D170" s="13" t="s">
        <v>336</v>
      </c>
      <c r="E170" s="14">
        <v>31000</v>
      </c>
      <c r="F170" s="14">
        <v>31000</v>
      </c>
      <c r="G170" s="14">
        <v>31000</v>
      </c>
      <c r="H170" s="14">
        <v>31000</v>
      </c>
      <c r="I170" s="14">
        <v>31000</v>
      </c>
      <c r="J170" s="14">
        <v>31000</v>
      </c>
      <c r="K170" s="14">
        <v>31000</v>
      </c>
      <c r="L170" s="14">
        <v>31000</v>
      </c>
      <c r="M170" s="14">
        <v>31000</v>
      </c>
      <c r="N170" s="14">
        <v>31000</v>
      </c>
      <c r="O170" s="14">
        <v>31000</v>
      </c>
      <c r="P170" s="14">
        <v>31000</v>
      </c>
      <c r="Q170" s="15">
        <f t="shared" si="24"/>
        <v>372000</v>
      </c>
    </row>
    <row r="171" spans="1:17" s="30" customFormat="1" ht="9.75">
      <c r="A171" s="8"/>
      <c r="B171" s="13" t="s">
        <v>337</v>
      </c>
      <c r="C171" s="13">
        <v>1372</v>
      </c>
      <c r="D171" s="13" t="s">
        <v>338</v>
      </c>
      <c r="E171" s="14">
        <v>92000</v>
      </c>
      <c r="F171" s="14">
        <v>92000</v>
      </c>
      <c r="G171" s="14">
        <v>92000</v>
      </c>
      <c r="H171" s="14">
        <v>92000</v>
      </c>
      <c r="I171" s="14">
        <v>92000</v>
      </c>
      <c r="J171" s="14">
        <v>92000</v>
      </c>
      <c r="K171" s="14">
        <v>92000</v>
      </c>
      <c r="L171" s="14">
        <v>92000</v>
      </c>
      <c r="M171" s="14">
        <v>92000</v>
      </c>
      <c r="N171" s="14">
        <v>92000</v>
      </c>
      <c r="O171" s="14">
        <v>92000</v>
      </c>
      <c r="P171" s="14">
        <v>92000</v>
      </c>
      <c r="Q171" s="15">
        <f t="shared" si="24"/>
        <v>1104000</v>
      </c>
    </row>
    <row r="172" spans="1:17" s="30" customFormat="1" ht="9.75">
      <c r="A172" s="8"/>
      <c r="B172" s="13" t="s">
        <v>339</v>
      </c>
      <c r="C172" s="13">
        <v>1373</v>
      </c>
      <c r="D172" s="13" t="s">
        <v>340</v>
      </c>
      <c r="E172" s="14">
        <v>42000</v>
      </c>
      <c r="F172" s="14">
        <v>42000</v>
      </c>
      <c r="G172" s="14">
        <v>42000</v>
      </c>
      <c r="H172" s="14">
        <v>42000</v>
      </c>
      <c r="I172" s="14">
        <v>42000</v>
      </c>
      <c r="J172" s="14">
        <v>42000</v>
      </c>
      <c r="K172" s="14">
        <v>42000</v>
      </c>
      <c r="L172" s="14">
        <v>42000</v>
      </c>
      <c r="M172" s="14">
        <v>42000</v>
      </c>
      <c r="N172" s="14">
        <v>42000</v>
      </c>
      <c r="O172" s="14">
        <v>42000</v>
      </c>
      <c r="P172" s="14">
        <v>42000</v>
      </c>
      <c r="Q172" s="15">
        <f t="shared" si="24"/>
        <v>504000</v>
      </c>
    </row>
    <row r="173" spans="1:17" s="30" customFormat="1" ht="9.75">
      <c r="A173" s="8"/>
      <c r="B173" s="13" t="s">
        <v>341</v>
      </c>
      <c r="C173" s="13">
        <v>1374</v>
      </c>
      <c r="D173" s="13" t="s">
        <v>342</v>
      </c>
      <c r="E173" s="14">
        <v>57643.81</v>
      </c>
      <c r="F173" s="14">
        <v>42648.07</v>
      </c>
      <c r="G173" s="14">
        <v>47050.49</v>
      </c>
      <c r="H173" s="14">
        <v>38493.01</v>
      </c>
      <c r="I173" s="14">
        <v>54528.29</v>
      </c>
      <c r="J173" s="14">
        <v>47884.37</v>
      </c>
      <c r="K173" s="14">
        <v>44093.11</v>
      </c>
      <c r="L173" s="14">
        <v>51195.13</v>
      </c>
      <c r="M173" s="14">
        <v>58100.45</v>
      </c>
      <c r="N173" s="14">
        <v>52678.34</v>
      </c>
      <c r="O173" s="14">
        <v>52841.53</v>
      </c>
      <c r="P173" s="14">
        <v>50843.4</v>
      </c>
      <c r="Q173" s="15">
        <f t="shared" si="24"/>
        <v>598000.0000000001</v>
      </c>
    </row>
    <row r="174" spans="1:17" s="30" customFormat="1" ht="9.75">
      <c r="A174" s="8"/>
      <c r="B174" s="13" t="s">
        <v>343</v>
      </c>
      <c r="C174" s="13">
        <v>1375</v>
      </c>
      <c r="D174" s="13" t="s">
        <v>344</v>
      </c>
      <c r="E174" s="14">
        <v>147708.81</v>
      </c>
      <c r="F174" s="14">
        <v>138566.25</v>
      </c>
      <c r="G174" s="14">
        <v>218119.22</v>
      </c>
      <c r="H174" s="14">
        <v>186982.64</v>
      </c>
      <c r="I174" s="14">
        <v>224519.15</v>
      </c>
      <c r="J174" s="14">
        <v>320248.96</v>
      </c>
      <c r="K174" s="14">
        <v>278755.04</v>
      </c>
      <c r="L174" s="14">
        <v>221678.65</v>
      </c>
      <c r="M174" s="14">
        <v>207251.59</v>
      </c>
      <c r="N174" s="14">
        <v>229560.04</v>
      </c>
      <c r="O174" s="14">
        <v>194565.16</v>
      </c>
      <c r="P174" s="14">
        <v>204083.4</v>
      </c>
      <c r="Q174" s="15">
        <f t="shared" si="24"/>
        <v>2572038.91</v>
      </c>
    </row>
    <row r="175" spans="1:17" s="30" customFormat="1" ht="9.75">
      <c r="A175" s="8"/>
      <c r="B175" s="13" t="s">
        <v>345</v>
      </c>
      <c r="C175" s="13">
        <v>1376</v>
      </c>
      <c r="D175" s="13" t="s">
        <v>346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5">
        <f t="shared" si="24"/>
        <v>0</v>
      </c>
    </row>
    <row r="176" spans="1:17" s="30" customFormat="1" ht="9.75">
      <c r="A176" s="8"/>
      <c r="B176" s="13" t="s">
        <v>347</v>
      </c>
      <c r="C176" s="13">
        <v>1377</v>
      </c>
      <c r="D176" s="13" t="s">
        <v>348</v>
      </c>
      <c r="E176" s="14">
        <v>1325705.89</v>
      </c>
      <c r="F176" s="14">
        <v>836735.95</v>
      </c>
      <c r="G176" s="14">
        <v>893715.55</v>
      </c>
      <c r="H176" s="14">
        <v>860446.55</v>
      </c>
      <c r="I176" s="14">
        <v>864360.55</v>
      </c>
      <c r="J176" s="14">
        <v>955299.25</v>
      </c>
      <c r="K176" s="14">
        <v>847458.25</v>
      </c>
      <c r="L176" s="14">
        <v>963328.1</v>
      </c>
      <c r="M176" s="14">
        <v>884700.58</v>
      </c>
      <c r="N176" s="14">
        <v>732185.8</v>
      </c>
      <c r="O176" s="14">
        <v>1079275.2</v>
      </c>
      <c r="P176" s="14">
        <v>1205455.35</v>
      </c>
      <c r="Q176" s="15">
        <f t="shared" si="24"/>
        <v>11448667.019999998</v>
      </c>
    </row>
    <row r="177" spans="1:17" s="30" customFormat="1" ht="9.75">
      <c r="A177" s="8"/>
      <c r="B177" s="13" t="s">
        <v>349</v>
      </c>
      <c r="C177" s="13">
        <v>1378</v>
      </c>
      <c r="D177" s="13" t="s">
        <v>350</v>
      </c>
      <c r="E177" s="14">
        <v>7514.88</v>
      </c>
      <c r="F177" s="14">
        <v>9393.6</v>
      </c>
      <c r="G177" s="14">
        <v>10349.44</v>
      </c>
      <c r="H177" s="14">
        <v>7770.32</v>
      </c>
      <c r="I177" s="14">
        <v>12012.89</v>
      </c>
      <c r="J177" s="14">
        <v>535.6</v>
      </c>
      <c r="K177" s="14">
        <v>379.04</v>
      </c>
      <c r="L177" s="14">
        <v>1248.74</v>
      </c>
      <c r="M177" s="14">
        <v>222.48</v>
      </c>
      <c r="N177" s="14">
        <v>280.16</v>
      </c>
      <c r="O177" s="14">
        <v>57.68</v>
      </c>
      <c r="P177" s="14">
        <v>32.96</v>
      </c>
      <c r="Q177" s="15">
        <f t="shared" si="24"/>
        <v>49797.79</v>
      </c>
    </row>
    <row r="178" spans="1:17" s="30" customFormat="1" ht="9.75">
      <c r="A178" s="8"/>
      <c r="B178" s="13" t="s">
        <v>351</v>
      </c>
      <c r="C178" s="13">
        <v>1379</v>
      </c>
      <c r="D178" s="13" t="s">
        <v>352</v>
      </c>
      <c r="E178" s="14">
        <v>462772.01</v>
      </c>
      <c r="F178" s="14">
        <v>468779.41</v>
      </c>
      <c r="G178" s="14">
        <v>381409.62</v>
      </c>
      <c r="H178" s="14">
        <v>406213.46</v>
      </c>
      <c r="I178" s="14">
        <v>352464.76</v>
      </c>
      <c r="J178" s="14">
        <v>331493.14</v>
      </c>
      <c r="K178" s="14">
        <v>337279.68</v>
      </c>
      <c r="L178" s="14">
        <v>395326.36</v>
      </c>
      <c r="M178" s="14">
        <v>422798.52</v>
      </c>
      <c r="N178" s="14">
        <v>569183.15</v>
      </c>
      <c r="O178" s="14">
        <v>520377.63</v>
      </c>
      <c r="P178" s="14">
        <v>528983.28</v>
      </c>
      <c r="Q178" s="15">
        <f t="shared" si="24"/>
        <v>5177081.0200000005</v>
      </c>
    </row>
    <row r="179" spans="1:17" s="30" customFormat="1" ht="9.75">
      <c r="A179" s="8"/>
      <c r="B179" s="13" t="s">
        <v>353</v>
      </c>
      <c r="C179" s="13">
        <v>1381</v>
      </c>
      <c r="D179" s="13" t="s">
        <v>354</v>
      </c>
      <c r="E179" s="14">
        <v>486546.24</v>
      </c>
      <c r="F179" s="14">
        <v>331151.86</v>
      </c>
      <c r="G179" s="14">
        <v>259793.3</v>
      </c>
      <c r="H179" s="14">
        <v>198796.59</v>
      </c>
      <c r="I179" s="14">
        <v>188051.22</v>
      </c>
      <c r="J179" s="14">
        <v>313667.03</v>
      </c>
      <c r="K179" s="14">
        <v>249302.75</v>
      </c>
      <c r="L179" s="14">
        <v>208202.86</v>
      </c>
      <c r="M179" s="14">
        <v>161014.24</v>
      </c>
      <c r="N179" s="14">
        <v>109749.59</v>
      </c>
      <c r="O179" s="14">
        <v>169036.91</v>
      </c>
      <c r="P179" s="14">
        <v>135789.54</v>
      </c>
      <c r="Q179" s="15">
        <f t="shared" si="24"/>
        <v>2811102.13</v>
      </c>
    </row>
    <row r="180" spans="1:17" s="30" customFormat="1" ht="9.75">
      <c r="A180" s="8"/>
      <c r="B180" s="13" t="s">
        <v>355</v>
      </c>
      <c r="C180" s="13">
        <v>1382</v>
      </c>
      <c r="D180" s="13" t="s">
        <v>356</v>
      </c>
      <c r="E180" s="14">
        <v>0</v>
      </c>
      <c r="F180" s="14">
        <v>0</v>
      </c>
      <c r="G180" s="14">
        <v>0</v>
      </c>
      <c r="H180" s="14">
        <v>0</v>
      </c>
      <c r="I180" s="14">
        <v>0</v>
      </c>
      <c r="J180" s="14">
        <v>0</v>
      </c>
      <c r="K180" s="14">
        <v>0</v>
      </c>
      <c r="L180" s="14">
        <v>0</v>
      </c>
      <c r="M180" s="14">
        <v>0</v>
      </c>
      <c r="N180" s="14">
        <v>0</v>
      </c>
      <c r="O180" s="14">
        <v>0</v>
      </c>
      <c r="P180" s="14">
        <v>0</v>
      </c>
      <c r="Q180" s="15">
        <f t="shared" si="24"/>
        <v>0</v>
      </c>
    </row>
    <row r="181" spans="1:17" s="30" customFormat="1" ht="9.75">
      <c r="A181" s="8"/>
      <c r="B181" s="13" t="s">
        <v>357</v>
      </c>
      <c r="C181" s="13">
        <v>1384</v>
      </c>
      <c r="D181" s="13" t="s">
        <v>358</v>
      </c>
      <c r="E181" s="14">
        <v>0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  <c r="L181" s="14">
        <v>0</v>
      </c>
      <c r="M181" s="14">
        <v>0</v>
      </c>
      <c r="N181" s="14">
        <v>0</v>
      </c>
      <c r="O181" s="14">
        <v>0</v>
      </c>
      <c r="P181" s="14">
        <v>0</v>
      </c>
      <c r="Q181" s="15">
        <f>SUM(E181:P181)</f>
        <v>0</v>
      </c>
    </row>
    <row r="182" spans="1:17" s="30" customFormat="1" ht="9.75">
      <c r="A182" s="8"/>
      <c r="B182" s="13" t="s">
        <v>359</v>
      </c>
      <c r="C182" s="13">
        <v>1387</v>
      </c>
      <c r="D182" s="13" t="s">
        <v>360</v>
      </c>
      <c r="E182" s="14"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14">
        <v>0</v>
      </c>
      <c r="Q182" s="15">
        <f>SUM(E182:P182)</f>
        <v>0</v>
      </c>
    </row>
    <row r="183" spans="1:17" s="30" customFormat="1" ht="9.75">
      <c r="A183" s="8"/>
      <c r="B183" s="13" t="s">
        <v>361</v>
      </c>
      <c r="C183" s="13">
        <v>1388</v>
      </c>
      <c r="D183" s="13" t="s">
        <v>362</v>
      </c>
      <c r="E183" s="14">
        <v>0</v>
      </c>
      <c r="F183" s="14">
        <v>0</v>
      </c>
      <c r="G183" s="14">
        <v>642</v>
      </c>
      <c r="H183" s="14">
        <v>642</v>
      </c>
      <c r="I183" s="14">
        <v>0</v>
      </c>
      <c r="J183" s="14">
        <v>642</v>
      </c>
      <c r="K183" s="14">
        <v>642</v>
      </c>
      <c r="L183" s="14">
        <v>0</v>
      </c>
      <c r="M183" s="14">
        <v>0</v>
      </c>
      <c r="N183" s="14">
        <v>0</v>
      </c>
      <c r="O183" s="14">
        <v>0</v>
      </c>
      <c r="P183" s="14">
        <v>0</v>
      </c>
      <c r="Q183" s="15">
        <f t="shared" si="24"/>
        <v>2568</v>
      </c>
    </row>
    <row r="184" spans="1:17" s="30" customFormat="1" ht="9.75">
      <c r="A184" s="8"/>
      <c r="B184" s="13" t="s">
        <v>363</v>
      </c>
      <c r="C184" s="13">
        <v>1390</v>
      </c>
      <c r="D184" s="13" t="s">
        <v>364</v>
      </c>
      <c r="E184" s="14">
        <v>0</v>
      </c>
      <c r="F184" s="14">
        <v>0</v>
      </c>
      <c r="G184" s="14">
        <v>0</v>
      </c>
      <c r="H184" s="14">
        <v>0</v>
      </c>
      <c r="I184" s="14">
        <v>0</v>
      </c>
      <c r="J184" s="14">
        <v>0</v>
      </c>
      <c r="K184" s="14">
        <v>0</v>
      </c>
      <c r="L184" s="14">
        <v>0</v>
      </c>
      <c r="M184" s="14">
        <v>0</v>
      </c>
      <c r="N184" s="14">
        <v>0</v>
      </c>
      <c r="O184" s="14">
        <v>0</v>
      </c>
      <c r="P184" s="14">
        <v>0</v>
      </c>
      <c r="Q184" s="15">
        <f t="shared" si="24"/>
        <v>0</v>
      </c>
    </row>
    <row r="185" spans="1:17" s="30" customFormat="1" ht="9.75">
      <c r="A185" s="8"/>
      <c r="B185" s="13" t="s">
        <v>365</v>
      </c>
      <c r="C185" s="13">
        <v>1391</v>
      </c>
      <c r="D185" s="13" t="s">
        <v>366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v>0</v>
      </c>
      <c r="P185" s="14">
        <v>0</v>
      </c>
      <c r="Q185" s="15">
        <f>SUM(E185:P185)</f>
        <v>0</v>
      </c>
    </row>
    <row r="186" spans="1:17" s="30" customFormat="1" ht="9.75">
      <c r="A186" s="8"/>
      <c r="B186" s="13" t="s">
        <v>367</v>
      </c>
      <c r="C186" s="13">
        <v>1392</v>
      </c>
      <c r="D186" s="13" t="s">
        <v>368</v>
      </c>
      <c r="E186" s="14">
        <v>0</v>
      </c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14">
        <v>0</v>
      </c>
      <c r="L186" s="14">
        <v>0</v>
      </c>
      <c r="M186" s="14">
        <v>0</v>
      </c>
      <c r="N186" s="14">
        <v>0</v>
      </c>
      <c r="O186" s="14">
        <v>0</v>
      </c>
      <c r="P186" s="14">
        <v>0</v>
      </c>
      <c r="Q186" s="15">
        <f t="shared" si="24"/>
        <v>0</v>
      </c>
    </row>
    <row r="187" spans="1:17" s="30" customFormat="1" ht="9.75">
      <c r="A187" s="8"/>
      <c r="B187" s="13" t="s">
        <v>369</v>
      </c>
      <c r="C187" s="13">
        <v>1394</v>
      </c>
      <c r="D187" s="13" t="s">
        <v>370</v>
      </c>
      <c r="E187" s="14">
        <v>7500</v>
      </c>
      <c r="F187" s="14">
        <v>7500</v>
      </c>
      <c r="G187" s="14">
        <v>7500</v>
      </c>
      <c r="H187" s="14">
        <v>7500</v>
      </c>
      <c r="I187" s="14">
        <v>7500</v>
      </c>
      <c r="J187" s="14">
        <v>7500</v>
      </c>
      <c r="K187" s="14">
        <v>7500</v>
      </c>
      <c r="L187" s="14">
        <v>7500</v>
      </c>
      <c r="M187" s="14">
        <v>7500</v>
      </c>
      <c r="N187" s="14">
        <v>7500</v>
      </c>
      <c r="O187" s="14">
        <v>7500</v>
      </c>
      <c r="P187" s="14">
        <v>7500</v>
      </c>
      <c r="Q187" s="15">
        <f t="shared" si="24"/>
        <v>90000</v>
      </c>
    </row>
    <row r="188" spans="1:17" s="30" customFormat="1" ht="9.75">
      <c r="A188" s="8"/>
      <c r="B188" s="13" t="s">
        <v>371</v>
      </c>
      <c r="C188" s="13">
        <v>1395</v>
      </c>
      <c r="D188" s="13" t="s">
        <v>372</v>
      </c>
      <c r="E188" s="14">
        <v>10000</v>
      </c>
      <c r="F188" s="14">
        <v>18000</v>
      </c>
      <c r="G188" s="14">
        <v>10000</v>
      </c>
      <c r="H188" s="14">
        <v>15000</v>
      </c>
      <c r="I188" s="14">
        <v>10000</v>
      </c>
      <c r="J188" s="14">
        <v>20000</v>
      </c>
      <c r="K188" s="14">
        <v>15000</v>
      </c>
      <c r="L188" s="14">
        <v>10000</v>
      </c>
      <c r="M188" s="14">
        <v>12000</v>
      </c>
      <c r="N188" s="14">
        <v>10000</v>
      </c>
      <c r="O188" s="14">
        <v>10000</v>
      </c>
      <c r="P188" s="14">
        <v>10000</v>
      </c>
      <c r="Q188" s="15">
        <f t="shared" si="24"/>
        <v>150000</v>
      </c>
    </row>
    <row r="189" spans="1:17" s="30" customFormat="1" ht="9.75">
      <c r="A189" s="8"/>
      <c r="B189" s="13" t="s">
        <v>373</v>
      </c>
      <c r="C189" s="13">
        <v>1396</v>
      </c>
      <c r="D189" s="13" t="s">
        <v>374</v>
      </c>
      <c r="E189" s="14">
        <v>0</v>
      </c>
      <c r="F189" s="14">
        <v>0</v>
      </c>
      <c r="G189" s="14">
        <v>0</v>
      </c>
      <c r="H189" s="14">
        <v>0</v>
      </c>
      <c r="I189" s="14">
        <v>0</v>
      </c>
      <c r="J189" s="14">
        <v>0</v>
      </c>
      <c r="K189" s="14">
        <v>0</v>
      </c>
      <c r="L189" s="14">
        <v>0</v>
      </c>
      <c r="M189" s="14">
        <v>0</v>
      </c>
      <c r="N189" s="14">
        <v>0</v>
      </c>
      <c r="O189" s="14">
        <v>0</v>
      </c>
      <c r="P189" s="14">
        <v>0</v>
      </c>
      <c r="Q189" s="15">
        <f t="shared" si="24"/>
        <v>0</v>
      </c>
    </row>
    <row r="190" spans="1:17" s="30" customFormat="1" ht="9.75">
      <c r="A190" s="8"/>
      <c r="B190" s="13" t="s">
        <v>375</v>
      </c>
      <c r="C190" s="13">
        <v>1397</v>
      </c>
      <c r="D190" s="13" t="s">
        <v>376</v>
      </c>
      <c r="E190" s="14">
        <v>3000</v>
      </c>
      <c r="F190" s="14">
        <v>3000</v>
      </c>
      <c r="G190" s="14">
        <v>3000</v>
      </c>
      <c r="H190" s="14">
        <v>3000</v>
      </c>
      <c r="I190" s="14">
        <v>3000</v>
      </c>
      <c r="J190" s="14">
        <v>3000</v>
      </c>
      <c r="K190" s="14">
        <v>3000</v>
      </c>
      <c r="L190" s="14">
        <v>3000</v>
      </c>
      <c r="M190" s="14">
        <v>3000</v>
      </c>
      <c r="N190" s="14">
        <v>3000</v>
      </c>
      <c r="O190" s="14">
        <v>3000</v>
      </c>
      <c r="P190" s="14">
        <v>3000</v>
      </c>
      <c r="Q190" s="15">
        <f t="shared" si="24"/>
        <v>36000</v>
      </c>
    </row>
    <row r="191" spans="1:17" s="30" customFormat="1" ht="9.75">
      <c r="A191" s="8"/>
      <c r="B191" s="13" t="s">
        <v>377</v>
      </c>
      <c r="C191" s="13">
        <v>1399</v>
      </c>
      <c r="D191" s="13" t="s">
        <v>378</v>
      </c>
      <c r="E191" s="14">
        <v>0</v>
      </c>
      <c r="F191" s="14">
        <v>0</v>
      </c>
      <c r="G191" s="14">
        <v>0</v>
      </c>
      <c r="H191" s="14">
        <v>0</v>
      </c>
      <c r="I191" s="14">
        <v>9000</v>
      </c>
      <c r="J191" s="14">
        <v>0</v>
      </c>
      <c r="K191" s="14">
        <v>9000</v>
      </c>
      <c r="L191" s="14">
        <v>0</v>
      </c>
      <c r="M191" s="14">
        <v>0</v>
      </c>
      <c r="N191" s="14">
        <v>9000</v>
      </c>
      <c r="O191" s="14">
        <v>0</v>
      </c>
      <c r="P191" s="14">
        <v>0</v>
      </c>
      <c r="Q191" s="15">
        <f>SUM(E191:P191)</f>
        <v>27000</v>
      </c>
    </row>
    <row r="192" spans="1:17" s="30" customFormat="1" ht="9.75">
      <c r="A192" s="8"/>
      <c r="B192" s="13" t="s">
        <v>379</v>
      </c>
      <c r="C192" s="13">
        <v>1400</v>
      </c>
      <c r="D192" s="13" t="s">
        <v>380</v>
      </c>
      <c r="E192" s="14">
        <v>0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0</v>
      </c>
      <c r="N192" s="14">
        <v>0</v>
      </c>
      <c r="O192" s="14">
        <v>0</v>
      </c>
      <c r="P192" s="14">
        <v>0</v>
      </c>
      <c r="Q192" s="15">
        <f t="shared" si="24"/>
        <v>0</v>
      </c>
    </row>
    <row r="193" spans="1:17" s="30" customFormat="1" ht="9.75">
      <c r="A193" s="8"/>
      <c r="B193" s="13" t="s">
        <v>381</v>
      </c>
      <c r="C193" s="13">
        <v>1401</v>
      </c>
      <c r="D193" s="13" t="s">
        <v>382</v>
      </c>
      <c r="E193" s="14">
        <v>0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v>0</v>
      </c>
      <c r="N193" s="14">
        <v>0</v>
      </c>
      <c r="O193" s="14">
        <v>0</v>
      </c>
      <c r="P193" s="14">
        <v>0</v>
      </c>
      <c r="Q193" s="15">
        <f t="shared" si="24"/>
        <v>0</v>
      </c>
    </row>
    <row r="194" spans="1:17" s="30" customFormat="1" ht="9.75">
      <c r="A194" s="8"/>
      <c r="B194" s="13" t="s">
        <v>383</v>
      </c>
      <c r="C194" s="13">
        <v>1402</v>
      </c>
      <c r="D194" s="13" t="s">
        <v>384</v>
      </c>
      <c r="E194" s="14">
        <v>0</v>
      </c>
      <c r="F194" s="14">
        <v>0</v>
      </c>
      <c r="G194" s="14">
        <v>150</v>
      </c>
      <c r="H194" s="14">
        <v>0</v>
      </c>
      <c r="I194" s="14">
        <v>0</v>
      </c>
      <c r="J194" s="14">
        <v>200</v>
      </c>
      <c r="K194" s="14">
        <v>0</v>
      </c>
      <c r="L194" s="14">
        <v>0</v>
      </c>
      <c r="M194" s="14">
        <v>0</v>
      </c>
      <c r="N194" s="14">
        <v>150</v>
      </c>
      <c r="O194" s="14">
        <v>0</v>
      </c>
      <c r="P194" s="14">
        <v>0</v>
      </c>
      <c r="Q194" s="15">
        <f>SUM(E194:P194)</f>
        <v>500</v>
      </c>
    </row>
    <row r="195" spans="1:17" s="30" customFormat="1" ht="9.75">
      <c r="A195" s="8"/>
      <c r="B195" s="13" t="s">
        <v>385</v>
      </c>
      <c r="C195" s="13">
        <v>1403</v>
      </c>
      <c r="D195" s="13" t="s">
        <v>386</v>
      </c>
      <c r="E195" s="14">
        <v>294300</v>
      </c>
      <c r="F195" s="14">
        <v>372780</v>
      </c>
      <c r="G195" s="14">
        <v>431640</v>
      </c>
      <c r="H195" s="14">
        <v>353160</v>
      </c>
      <c r="I195" s="14">
        <v>333540</v>
      </c>
      <c r="J195" s="14">
        <v>431640</v>
      </c>
      <c r="K195" s="14">
        <v>412020</v>
      </c>
      <c r="L195" s="14">
        <v>451260</v>
      </c>
      <c r="M195" s="14">
        <v>392400</v>
      </c>
      <c r="N195" s="14">
        <v>412020</v>
      </c>
      <c r="O195" s="14">
        <v>392400</v>
      </c>
      <c r="P195" s="14">
        <v>196200</v>
      </c>
      <c r="Q195" s="15">
        <f t="shared" si="24"/>
        <v>4473360</v>
      </c>
    </row>
    <row r="196" spans="1:17" s="30" customFormat="1" ht="9.75">
      <c r="A196" s="8"/>
      <c r="B196" s="13" t="s">
        <v>387</v>
      </c>
      <c r="C196" s="13">
        <v>1404</v>
      </c>
      <c r="D196" s="13" t="s">
        <v>388</v>
      </c>
      <c r="E196" s="14">
        <v>38367.5</v>
      </c>
      <c r="F196" s="14">
        <v>48465.5</v>
      </c>
      <c r="G196" s="14">
        <v>56039</v>
      </c>
      <c r="H196" s="14">
        <v>45941</v>
      </c>
      <c r="I196" s="14">
        <v>43416.5</v>
      </c>
      <c r="J196" s="14">
        <v>56039</v>
      </c>
      <c r="K196" s="14">
        <v>53514.5</v>
      </c>
      <c r="L196" s="14">
        <v>58563.5</v>
      </c>
      <c r="M196" s="14">
        <v>50990</v>
      </c>
      <c r="N196" s="14">
        <v>53514.5</v>
      </c>
      <c r="O196" s="14">
        <v>50990</v>
      </c>
      <c r="P196" s="14">
        <v>25745</v>
      </c>
      <c r="Q196" s="15">
        <f t="shared" si="24"/>
        <v>581586</v>
      </c>
    </row>
    <row r="197" spans="1:17" s="30" customFormat="1" ht="9.75">
      <c r="A197" s="8"/>
      <c r="B197" s="13" t="s">
        <v>389</v>
      </c>
      <c r="C197" s="13">
        <v>1405</v>
      </c>
      <c r="D197" s="13" t="s">
        <v>390</v>
      </c>
      <c r="E197" s="14">
        <v>0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14">
        <v>0</v>
      </c>
      <c r="N197" s="14">
        <v>0</v>
      </c>
      <c r="O197" s="14">
        <v>0</v>
      </c>
      <c r="P197" s="14">
        <v>0</v>
      </c>
      <c r="Q197" s="15">
        <f t="shared" si="24"/>
        <v>0</v>
      </c>
    </row>
    <row r="198" spans="1:17" s="30" customFormat="1" ht="9.75">
      <c r="A198" s="8"/>
      <c r="B198" s="13" t="s">
        <v>391</v>
      </c>
      <c r="C198" s="13">
        <v>1406</v>
      </c>
      <c r="D198" s="13" t="s">
        <v>392</v>
      </c>
      <c r="E198" s="14">
        <v>4000</v>
      </c>
      <c r="F198" s="14">
        <v>4000</v>
      </c>
      <c r="G198" s="14">
        <v>4000</v>
      </c>
      <c r="H198" s="14">
        <v>4000</v>
      </c>
      <c r="I198" s="14">
        <v>4000</v>
      </c>
      <c r="J198" s="14">
        <v>4000</v>
      </c>
      <c r="K198" s="14">
        <v>4000</v>
      </c>
      <c r="L198" s="14">
        <v>4000</v>
      </c>
      <c r="M198" s="14">
        <v>4000</v>
      </c>
      <c r="N198" s="14">
        <v>4000</v>
      </c>
      <c r="O198" s="14">
        <v>4000</v>
      </c>
      <c r="P198" s="14">
        <v>4000</v>
      </c>
      <c r="Q198" s="15">
        <f t="shared" si="24"/>
        <v>48000</v>
      </c>
    </row>
    <row r="199" spans="1:17" s="30" customFormat="1" ht="9.75">
      <c r="A199" s="8"/>
      <c r="B199" s="13" t="s">
        <v>393</v>
      </c>
      <c r="C199" s="13">
        <v>1407</v>
      </c>
      <c r="D199" s="13" t="s">
        <v>394</v>
      </c>
      <c r="E199" s="14">
        <v>1094348.98</v>
      </c>
      <c r="F199" s="14">
        <v>1626340.94</v>
      </c>
      <c r="G199" s="14">
        <v>2556493.42</v>
      </c>
      <c r="H199" s="14">
        <v>2422915.08</v>
      </c>
      <c r="I199" s="14">
        <v>2537681.46</v>
      </c>
      <c r="J199" s="14">
        <v>2055675.76</v>
      </c>
      <c r="K199" s="14">
        <v>2641433.62</v>
      </c>
      <c r="L199" s="14">
        <v>1952773.75</v>
      </c>
      <c r="M199" s="14">
        <v>1286574.92</v>
      </c>
      <c r="N199" s="14">
        <v>1873404.68</v>
      </c>
      <c r="O199" s="14">
        <v>970882.54</v>
      </c>
      <c r="P199" s="14">
        <v>769557.43</v>
      </c>
      <c r="Q199" s="15">
        <f t="shared" si="24"/>
        <v>21788082.58</v>
      </c>
    </row>
    <row r="200" spans="1:17" s="30" customFormat="1" ht="9.75">
      <c r="A200" s="8"/>
      <c r="B200" s="13" t="s">
        <v>395</v>
      </c>
      <c r="C200" s="13">
        <v>1408</v>
      </c>
      <c r="D200" s="13" t="s">
        <v>396</v>
      </c>
      <c r="E200" s="14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  <c r="P200" s="14">
        <v>0</v>
      </c>
      <c r="Q200" s="15">
        <f t="shared" si="24"/>
        <v>0</v>
      </c>
    </row>
    <row r="201" spans="1:17" s="30" customFormat="1" ht="9.75">
      <c r="A201" s="8"/>
      <c r="B201" s="13" t="s">
        <v>397</v>
      </c>
      <c r="C201" s="13">
        <v>1409</v>
      </c>
      <c r="D201" s="13" t="s">
        <v>398</v>
      </c>
      <c r="E201" s="14">
        <v>2000</v>
      </c>
      <c r="F201" s="14">
        <v>2000</v>
      </c>
      <c r="G201" s="14">
        <v>2000</v>
      </c>
      <c r="H201" s="14">
        <v>2000</v>
      </c>
      <c r="I201" s="14">
        <v>2000</v>
      </c>
      <c r="J201" s="14">
        <v>2000</v>
      </c>
      <c r="K201" s="14">
        <v>2000</v>
      </c>
      <c r="L201" s="14">
        <v>2000</v>
      </c>
      <c r="M201" s="14">
        <v>2000</v>
      </c>
      <c r="N201" s="14">
        <v>2000</v>
      </c>
      <c r="O201" s="14">
        <v>2000</v>
      </c>
      <c r="P201" s="14">
        <v>2000</v>
      </c>
      <c r="Q201" s="15">
        <f t="shared" si="24"/>
        <v>24000</v>
      </c>
    </row>
    <row r="202" spans="1:17" s="30" customFormat="1" ht="9.75">
      <c r="A202" s="8"/>
      <c r="B202" s="13" t="s">
        <v>399</v>
      </c>
      <c r="C202" s="13">
        <v>1410</v>
      </c>
      <c r="D202" s="13" t="s">
        <v>400</v>
      </c>
      <c r="E202" s="14">
        <v>5969.52</v>
      </c>
      <c r="F202" s="14">
        <v>7108</v>
      </c>
      <c r="G202" s="14">
        <v>5845.94</v>
      </c>
      <c r="H202" s="14">
        <v>2324.67</v>
      </c>
      <c r="I202" s="14">
        <v>1652.93</v>
      </c>
      <c r="J202" s="14">
        <v>2144.87</v>
      </c>
      <c r="K202" s="14">
        <v>1436.08</v>
      </c>
      <c r="L202" s="14">
        <v>2013.94</v>
      </c>
      <c r="M202" s="14">
        <v>2233.3</v>
      </c>
      <c r="N202" s="14">
        <v>3227.88</v>
      </c>
      <c r="O202" s="14">
        <v>2119.04</v>
      </c>
      <c r="P202" s="14">
        <v>2007.6</v>
      </c>
      <c r="Q202" s="15">
        <f>SUM(E202:P202)</f>
        <v>38083.76999999999</v>
      </c>
    </row>
    <row r="203" spans="1:17" s="30" customFormat="1" ht="9.75">
      <c r="A203" s="8"/>
      <c r="B203" s="13" t="s">
        <v>401</v>
      </c>
      <c r="C203" s="13">
        <v>1411</v>
      </c>
      <c r="D203" s="13" t="s">
        <v>402</v>
      </c>
      <c r="E203" s="14">
        <v>0</v>
      </c>
      <c r="F203" s="14">
        <v>2365</v>
      </c>
      <c r="G203" s="14">
        <v>4730</v>
      </c>
      <c r="H203" s="14">
        <v>4730</v>
      </c>
      <c r="I203" s="14">
        <v>4730</v>
      </c>
      <c r="J203" s="14">
        <v>2365</v>
      </c>
      <c r="K203" s="14">
        <v>2365</v>
      </c>
      <c r="L203" s="14">
        <v>2365</v>
      </c>
      <c r="M203" s="14">
        <v>4730</v>
      </c>
      <c r="N203" s="14">
        <v>4730</v>
      </c>
      <c r="O203" s="14">
        <v>2365</v>
      </c>
      <c r="P203" s="14">
        <v>0</v>
      </c>
      <c r="Q203" s="15">
        <f t="shared" si="24"/>
        <v>35475</v>
      </c>
    </row>
    <row r="204" spans="1:17" s="30" customFormat="1" ht="9.75">
      <c r="A204" s="8"/>
      <c r="B204" s="13" t="s">
        <v>403</v>
      </c>
      <c r="C204" s="13">
        <v>1413</v>
      </c>
      <c r="D204" s="13" t="s">
        <v>404</v>
      </c>
      <c r="E204" s="14">
        <v>139250.5</v>
      </c>
      <c r="F204" s="14">
        <v>33200.33</v>
      </c>
      <c r="G204" s="14">
        <v>289.95</v>
      </c>
      <c r="H204" s="14">
        <v>919.28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14">
        <v>0</v>
      </c>
      <c r="O204" s="14">
        <v>0</v>
      </c>
      <c r="P204" s="14">
        <v>0</v>
      </c>
      <c r="Q204" s="15">
        <f>SUM(E204:P204)</f>
        <v>173660.06000000003</v>
      </c>
    </row>
    <row r="205" spans="1:17" s="30" customFormat="1" ht="9.75">
      <c r="A205" s="8"/>
      <c r="B205" s="13" t="s">
        <v>405</v>
      </c>
      <c r="C205" s="13">
        <v>1415</v>
      </c>
      <c r="D205" s="13" t="s">
        <v>406</v>
      </c>
      <c r="E205" s="14">
        <v>13340.56</v>
      </c>
      <c r="F205" s="14">
        <v>579.89</v>
      </c>
      <c r="G205" s="14">
        <v>13340.56</v>
      </c>
      <c r="H205" s="14">
        <v>12180.78</v>
      </c>
      <c r="I205" s="14">
        <v>11021</v>
      </c>
      <c r="J205" s="14">
        <v>579.89</v>
      </c>
      <c r="K205" s="14">
        <v>11021</v>
      </c>
      <c r="L205" s="14">
        <v>579.89</v>
      </c>
      <c r="M205" s="14">
        <v>0</v>
      </c>
      <c r="N205" s="14">
        <v>0</v>
      </c>
      <c r="O205" s="14">
        <v>0</v>
      </c>
      <c r="P205" s="14">
        <v>0</v>
      </c>
      <c r="Q205" s="15">
        <f>SUM(E205:P205)</f>
        <v>62643.57</v>
      </c>
    </row>
    <row r="206" spans="1:17" s="30" customFormat="1" ht="9.75">
      <c r="A206" s="8"/>
      <c r="B206" s="9" t="s">
        <v>407</v>
      </c>
      <c r="C206" s="9"/>
      <c r="D206" s="10" t="s">
        <v>408</v>
      </c>
      <c r="E206" s="11">
        <f aca="true" t="shared" si="25" ref="E206:Q206">+E207+E262+E274+E270+E272</f>
        <v>12720319.270000001</v>
      </c>
      <c r="F206" s="11">
        <f t="shared" si="25"/>
        <v>17225865.45</v>
      </c>
      <c r="G206" s="11">
        <f t="shared" si="25"/>
        <v>12765338.950000001</v>
      </c>
      <c r="H206" s="11">
        <f t="shared" si="25"/>
        <v>16826674.650000002</v>
      </c>
      <c r="I206" s="11">
        <f t="shared" si="25"/>
        <v>12898140.559999999</v>
      </c>
      <c r="J206" s="11">
        <f t="shared" si="25"/>
        <v>16542374.600000001</v>
      </c>
      <c r="K206" s="11">
        <f t="shared" si="25"/>
        <v>15336806.57</v>
      </c>
      <c r="L206" s="11">
        <f t="shared" si="25"/>
        <v>13743496.110000001</v>
      </c>
      <c r="M206" s="11">
        <f t="shared" si="25"/>
        <v>17363599.619999997</v>
      </c>
      <c r="N206" s="11">
        <f t="shared" si="25"/>
        <v>14210687.71</v>
      </c>
      <c r="O206" s="11">
        <f t="shared" si="25"/>
        <v>15331568.299999999</v>
      </c>
      <c r="P206" s="11">
        <f t="shared" si="25"/>
        <v>17415717.019999996</v>
      </c>
      <c r="Q206" s="11">
        <f t="shared" si="25"/>
        <v>182380588.81</v>
      </c>
    </row>
    <row r="207" spans="1:17" s="30" customFormat="1" ht="9.75">
      <c r="A207" s="8"/>
      <c r="B207" s="9" t="s">
        <v>409</v>
      </c>
      <c r="C207" s="9"/>
      <c r="D207" s="9" t="s">
        <v>410</v>
      </c>
      <c r="E207" s="12">
        <f aca="true" t="shared" si="26" ref="E207:P207">SUM(E208:E261)</f>
        <v>6966482.880000001</v>
      </c>
      <c r="F207" s="12">
        <f t="shared" si="26"/>
        <v>10332032.73</v>
      </c>
      <c r="G207" s="12">
        <f t="shared" si="26"/>
        <v>6718982.090000002</v>
      </c>
      <c r="H207" s="12">
        <f t="shared" si="26"/>
        <v>6252991.75</v>
      </c>
      <c r="I207" s="12">
        <f t="shared" si="26"/>
        <v>5917439.039999999</v>
      </c>
      <c r="J207" s="12">
        <f t="shared" si="26"/>
        <v>6358676.040000002</v>
      </c>
      <c r="K207" s="12">
        <f t="shared" si="26"/>
        <v>7774705.540000001</v>
      </c>
      <c r="L207" s="12">
        <f t="shared" si="26"/>
        <v>7156625.160000003</v>
      </c>
      <c r="M207" s="12">
        <f t="shared" si="26"/>
        <v>7111943.329999998</v>
      </c>
      <c r="N207" s="12">
        <f t="shared" si="26"/>
        <v>7604699.709999999</v>
      </c>
      <c r="O207" s="12">
        <f t="shared" si="26"/>
        <v>7569201.4</v>
      </c>
      <c r="P207" s="12">
        <f t="shared" si="26"/>
        <v>8534313.839999998</v>
      </c>
      <c r="Q207" s="12">
        <f>SUM(Q208:Q261)</f>
        <v>88298093.51</v>
      </c>
    </row>
    <row r="208" spans="1:17" s="30" customFormat="1" ht="9.75">
      <c r="A208" s="8"/>
      <c r="B208" s="13" t="s">
        <v>411</v>
      </c>
      <c r="C208" s="13">
        <v>1551</v>
      </c>
      <c r="D208" s="13" t="s">
        <v>412</v>
      </c>
      <c r="E208" s="14">
        <v>142375.83</v>
      </c>
      <c r="F208" s="14">
        <v>132525.33</v>
      </c>
      <c r="G208" s="14">
        <v>123685.25</v>
      </c>
      <c r="H208" s="14">
        <v>120756.46</v>
      </c>
      <c r="I208" s="14">
        <v>121458.28</v>
      </c>
      <c r="J208" s="14">
        <v>110544.89</v>
      </c>
      <c r="K208" s="14">
        <v>117579.36</v>
      </c>
      <c r="L208" s="14">
        <v>128522.3</v>
      </c>
      <c r="M208" s="14">
        <v>125456.78</v>
      </c>
      <c r="N208" s="14">
        <v>106746.54</v>
      </c>
      <c r="O208" s="14">
        <v>108126.34</v>
      </c>
      <c r="P208" s="14">
        <v>102984.56</v>
      </c>
      <c r="Q208" s="15">
        <f aca="true" t="shared" si="27" ref="Q208:Q254">SUM(E208:P208)</f>
        <v>1440761.9200000002</v>
      </c>
    </row>
    <row r="209" spans="1:17" s="30" customFormat="1" ht="9.75">
      <c r="A209" s="8"/>
      <c r="B209" s="13" t="s">
        <v>413</v>
      </c>
      <c r="C209" s="13">
        <v>1552</v>
      </c>
      <c r="D209" s="13" t="s">
        <v>414</v>
      </c>
      <c r="E209" s="14">
        <v>3534.82</v>
      </c>
      <c r="F209" s="14">
        <v>3338.46</v>
      </c>
      <c r="G209" s="14">
        <v>3624.14</v>
      </c>
      <c r="H209" s="14">
        <v>3492.57</v>
      </c>
      <c r="I209" s="14">
        <v>3256.57</v>
      </c>
      <c r="J209" s="14">
        <v>3346.13</v>
      </c>
      <c r="K209" s="14">
        <v>3637.34</v>
      </c>
      <c r="L209" s="14">
        <v>3446.57</v>
      </c>
      <c r="M209" s="14">
        <v>3724.16</v>
      </c>
      <c r="N209" s="14">
        <v>3154.11</v>
      </c>
      <c r="O209" s="14">
        <v>3236.57</v>
      </c>
      <c r="P209" s="14">
        <v>3546.15</v>
      </c>
      <c r="Q209" s="15">
        <f t="shared" si="27"/>
        <v>41337.590000000004</v>
      </c>
    </row>
    <row r="210" spans="1:17" s="30" customFormat="1" ht="9.75">
      <c r="A210" s="8"/>
      <c r="B210" s="13" t="s">
        <v>415</v>
      </c>
      <c r="C210" s="13">
        <v>1554</v>
      </c>
      <c r="D210" s="13" t="s">
        <v>416</v>
      </c>
      <c r="E210" s="14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14">
        <v>0</v>
      </c>
      <c r="O210" s="14">
        <v>0</v>
      </c>
      <c r="P210" s="14">
        <v>0</v>
      </c>
      <c r="Q210" s="15">
        <f t="shared" si="27"/>
        <v>0</v>
      </c>
    </row>
    <row r="211" spans="1:17" s="30" customFormat="1" ht="9.75">
      <c r="A211" s="8"/>
      <c r="B211" s="13" t="s">
        <v>417</v>
      </c>
      <c r="C211" s="13">
        <v>1555</v>
      </c>
      <c r="D211" s="13" t="s">
        <v>418</v>
      </c>
      <c r="E211" s="14">
        <v>662677</v>
      </c>
      <c r="F211" s="14">
        <v>544373.1</v>
      </c>
      <c r="G211" s="14">
        <v>525493.49</v>
      </c>
      <c r="H211" s="14">
        <v>622734.89</v>
      </c>
      <c r="I211" s="14">
        <v>602391.2</v>
      </c>
      <c r="J211" s="14">
        <v>503199.56</v>
      </c>
      <c r="K211" s="14">
        <v>503495.2</v>
      </c>
      <c r="L211" s="14">
        <v>533478.4</v>
      </c>
      <c r="M211" s="14">
        <v>405246.4</v>
      </c>
      <c r="N211" s="14">
        <v>513429.59</v>
      </c>
      <c r="O211" s="14">
        <v>480724.4</v>
      </c>
      <c r="P211" s="14">
        <v>539773.52</v>
      </c>
      <c r="Q211" s="15">
        <f t="shared" si="27"/>
        <v>6437016.75</v>
      </c>
    </row>
    <row r="212" spans="1:17" s="30" customFormat="1" ht="9.75">
      <c r="A212" s="8"/>
      <c r="B212" s="13" t="s">
        <v>419</v>
      </c>
      <c r="C212" s="13">
        <v>1556</v>
      </c>
      <c r="D212" s="13" t="s">
        <v>420</v>
      </c>
      <c r="E212" s="14">
        <v>359372</v>
      </c>
      <c r="F212" s="14">
        <v>273222.03</v>
      </c>
      <c r="G212" s="14">
        <v>328798.72</v>
      </c>
      <c r="H212" s="14">
        <v>202637.17</v>
      </c>
      <c r="I212" s="14">
        <v>264577.74</v>
      </c>
      <c r="J212" s="14">
        <v>297721.21</v>
      </c>
      <c r="K212" s="14">
        <v>380654.59</v>
      </c>
      <c r="L212" s="14">
        <v>361705.02</v>
      </c>
      <c r="M212" s="14">
        <v>321244.69</v>
      </c>
      <c r="N212" s="14">
        <v>364848.53</v>
      </c>
      <c r="O212" s="14">
        <v>409181.5</v>
      </c>
      <c r="P212" s="14">
        <v>446553.65</v>
      </c>
      <c r="Q212" s="15">
        <f t="shared" si="27"/>
        <v>4010516.85</v>
      </c>
    </row>
    <row r="213" spans="1:17" s="30" customFormat="1" ht="9.75">
      <c r="A213" s="8"/>
      <c r="B213" s="13" t="s">
        <v>421</v>
      </c>
      <c r="C213" s="13">
        <v>1557</v>
      </c>
      <c r="D213" s="13" t="s">
        <v>422</v>
      </c>
      <c r="E213" s="14">
        <v>616225.51</v>
      </c>
      <c r="F213" s="14">
        <v>810773.66</v>
      </c>
      <c r="G213" s="14">
        <v>567661.82</v>
      </c>
      <c r="H213" s="14">
        <v>418306.94</v>
      </c>
      <c r="I213" s="14">
        <v>442426.4</v>
      </c>
      <c r="J213" s="14">
        <v>599369.06</v>
      </c>
      <c r="K213" s="14">
        <v>365711.43</v>
      </c>
      <c r="L213" s="14">
        <v>486120.26</v>
      </c>
      <c r="M213" s="14">
        <v>435328.16</v>
      </c>
      <c r="N213" s="14">
        <v>564679.44</v>
      </c>
      <c r="O213" s="14">
        <v>594039.58</v>
      </c>
      <c r="P213" s="14">
        <v>654270.76</v>
      </c>
      <c r="Q213" s="15">
        <f t="shared" si="27"/>
        <v>6554913.02</v>
      </c>
    </row>
    <row r="214" spans="1:17" s="30" customFormat="1" ht="9.75">
      <c r="A214" s="8"/>
      <c r="B214" s="13" t="s">
        <v>423</v>
      </c>
      <c r="C214" s="13">
        <v>1558</v>
      </c>
      <c r="D214" s="13" t="s">
        <v>424</v>
      </c>
      <c r="E214" s="14">
        <v>729.04</v>
      </c>
      <c r="F214" s="14">
        <v>729.04</v>
      </c>
      <c r="G214" s="14">
        <v>729.04</v>
      </c>
      <c r="H214" s="14">
        <v>729.04</v>
      </c>
      <c r="I214" s="14">
        <v>729.04</v>
      </c>
      <c r="J214" s="14">
        <v>729.04</v>
      </c>
      <c r="K214" s="14">
        <v>729.04</v>
      </c>
      <c r="L214" s="14">
        <v>729.04</v>
      </c>
      <c r="M214" s="14">
        <v>729.04</v>
      </c>
      <c r="N214" s="14">
        <v>729.04</v>
      </c>
      <c r="O214" s="14">
        <v>729.04</v>
      </c>
      <c r="P214" s="14">
        <v>729.04</v>
      </c>
      <c r="Q214" s="15">
        <f t="shared" si="27"/>
        <v>8748.48</v>
      </c>
    </row>
    <row r="215" spans="1:17" s="30" customFormat="1" ht="9.75">
      <c r="A215" s="8"/>
      <c r="B215" s="13" t="s">
        <v>425</v>
      </c>
      <c r="C215" s="13">
        <v>1560</v>
      </c>
      <c r="D215" s="13" t="s">
        <v>426</v>
      </c>
      <c r="E215" s="14">
        <v>3816420.3</v>
      </c>
      <c r="F215" s="14">
        <v>3318032.68</v>
      </c>
      <c r="G215" s="14">
        <v>3432977.66</v>
      </c>
      <c r="H215" s="14">
        <v>3443194.68</v>
      </c>
      <c r="I215" s="14">
        <v>3087256.46</v>
      </c>
      <c r="J215" s="14">
        <v>3464722.09</v>
      </c>
      <c r="K215" s="14">
        <v>4620352.18</v>
      </c>
      <c r="L215" s="14">
        <v>3963653.95</v>
      </c>
      <c r="M215" s="14">
        <v>3990064.8</v>
      </c>
      <c r="N215" s="14">
        <v>4027009.71</v>
      </c>
      <c r="O215" s="14">
        <v>3797858.17</v>
      </c>
      <c r="P215" s="14">
        <v>4344432.3</v>
      </c>
      <c r="Q215" s="15">
        <f t="shared" si="27"/>
        <v>45305974.98</v>
      </c>
    </row>
    <row r="216" spans="1:17" s="30" customFormat="1" ht="9.75">
      <c r="A216" s="8"/>
      <c r="B216" s="13" t="s">
        <v>427</v>
      </c>
      <c r="C216" s="13">
        <v>1561</v>
      </c>
      <c r="D216" s="13" t="s">
        <v>428</v>
      </c>
      <c r="E216" s="14">
        <v>617348.73</v>
      </c>
      <c r="F216" s="14">
        <v>668056.37</v>
      </c>
      <c r="G216" s="14">
        <v>618977.91</v>
      </c>
      <c r="H216" s="14">
        <v>413963.51</v>
      </c>
      <c r="I216" s="14">
        <v>407110.5</v>
      </c>
      <c r="J216" s="14">
        <v>385690.03</v>
      </c>
      <c r="K216" s="14">
        <v>413888.06</v>
      </c>
      <c r="L216" s="14">
        <v>471749.08</v>
      </c>
      <c r="M216" s="14">
        <v>372122.36</v>
      </c>
      <c r="N216" s="14">
        <v>382910.67</v>
      </c>
      <c r="O216" s="14">
        <v>316505.09</v>
      </c>
      <c r="P216" s="14">
        <v>422417.63</v>
      </c>
      <c r="Q216" s="15">
        <f t="shared" si="27"/>
        <v>5490739.94</v>
      </c>
    </row>
    <row r="217" spans="1:17" s="30" customFormat="1" ht="9.75">
      <c r="A217" s="8"/>
      <c r="B217" s="13" t="s">
        <v>429</v>
      </c>
      <c r="C217" s="13">
        <v>1562</v>
      </c>
      <c r="D217" s="13" t="s">
        <v>430</v>
      </c>
      <c r="E217" s="14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14">
        <v>0</v>
      </c>
      <c r="O217" s="14">
        <v>0</v>
      </c>
      <c r="P217" s="14">
        <v>0</v>
      </c>
      <c r="Q217" s="15">
        <f t="shared" si="27"/>
        <v>0</v>
      </c>
    </row>
    <row r="218" spans="1:17" s="30" customFormat="1" ht="9.75">
      <c r="A218" s="8"/>
      <c r="B218" s="13" t="s">
        <v>431</v>
      </c>
      <c r="C218" s="13">
        <v>1563</v>
      </c>
      <c r="D218" s="13" t="s">
        <v>432</v>
      </c>
      <c r="E218" s="14">
        <v>0</v>
      </c>
      <c r="F218" s="14">
        <v>0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4">
        <v>0</v>
      </c>
      <c r="O218" s="14">
        <v>0</v>
      </c>
      <c r="P218" s="14">
        <v>0</v>
      </c>
      <c r="Q218" s="15">
        <f t="shared" si="27"/>
        <v>0</v>
      </c>
    </row>
    <row r="219" spans="1:17" s="30" customFormat="1" ht="9.75">
      <c r="A219" s="8"/>
      <c r="B219" s="13" t="s">
        <v>433</v>
      </c>
      <c r="C219" s="13">
        <v>1564</v>
      </c>
      <c r="D219" s="13" t="s">
        <v>434</v>
      </c>
      <c r="E219" s="14">
        <v>0</v>
      </c>
      <c r="F219" s="14">
        <v>2526</v>
      </c>
      <c r="G219" s="14">
        <v>0</v>
      </c>
      <c r="H219" s="14">
        <v>779.25</v>
      </c>
      <c r="I219" s="14">
        <v>4808.34</v>
      </c>
      <c r="J219" s="14">
        <v>1731.66</v>
      </c>
      <c r="K219" s="14">
        <v>1650</v>
      </c>
      <c r="L219" s="14">
        <v>39.2</v>
      </c>
      <c r="M219" s="14">
        <v>5984.5</v>
      </c>
      <c r="N219" s="14">
        <v>0</v>
      </c>
      <c r="O219" s="14">
        <v>0</v>
      </c>
      <c r="P219" s="14">
        <v>0</v>
      </c>
      <c r="Q219" s="15">
        <f t="shared" si="27"/>
        <v>17518.95</v>
      </c>
    </row>
    <row r="220" spans="1:17" s="30" customFormat="1" ht="9.75">
      <c r="A220" s="8"/>
      <c r="B220" s="13" t="s">
        <v>435</v>
      </c>
      <c r="C220" s="13">
        <v>1565</v>
      </c>
      <c r="D220" s="13" t="s">
        <v>436</v>
      </c>
      <c r="E220" s="14">
        <v>3490.83</v>
      </c>
      <c r="F220" s="14">
        <v>1507.27</v>
      </c>
      <c r="G220" s="14">
        <v>1873.61</v>
      </c>
      <c r="H220" s="14">
        <v>490.51</v>
      </c>
      <c r="I220" s="14">
        <v>738.29</v>
      </c>
      <c r="J220" s="14">
        <v>940.59</v>
      </c>
      <c r="K220" s="14">
        <v>516.57</v>
      </c>
      <c r="L220" s="14">
        <v>1360.93</v>
      </c>
      <c r="M220" s="14">
        <v>494.31</v>
      </c>
      <c r="N220" s="14">
        <v>534.95</v>
      </c>
      <c r="O220" s="14">
        <v>234.24</v>
      </c>
      <c r="P220" s="14">
        <v>1263.9</v>
      </c>
      <c r="Q220" s="15">
        <f t="shared" si="27"/>
        <v>13446</v>
      </c>
    </row>
    <row r="221" spans="1:17" s="30" customFormat="1" ht="9.75">
      <c r="A221" s="8"/>
      <c r="B221" s="13" t="s">
        <v>437</v>
      </c>
      <c r="C221" s="13">
        <v>1566</v>
      </c>
      <c r="D221" s="13" t="s">
        <v>438</v>
      </c>
      <c r="E221" s="14">
        <v>175000</v>
      </c>
      <c r="F221" s="14">
        <v>175000</v>
      </c>
      <c r="G221" s="14">
        <v>175000</v>
      </c>
      <c r="H221" s="14">
        <v>175000</v>
      </c>
      <c r="I221" s="14">
        <v>175000</v>
      </c>
      <c r="J221" s="14">
        <v>175000</v>
      </c>
      <c r="K221" s="14">
        <v>175000</v>
      </c>
      <c r="L221" s="14">
        <v>175000</v>
      </c>
      <c r="M221" s="14">
        <v>175000</v>
      </c>
      <c r="N221" s="14">
        <v>175000</v>
      </c>
      <c r="O221" s="14">
        <v>175000</v>
      </c>
      <c r="P221" s="14">
        <v>175000</v>
      </c>
      <c r="Q221" s="15">
        <f t="shared" si="27"/>
        <v>2100000</v>
      </c>
    </row>
    <row r="222" spans="1:17" s="30" customFormat="1" ht="9.75">
      <c r="A222" s="8"/>
      <c r="B222" s="13" t="s">
        <v>439</v>
      </c>
      <c r="C222" s="13">
        <v>1567</v>
      </c>
      <c r="D222" s="13" t="s">
        <v>440</v>
      </c>
      <c r="E222" s="14">
        <v>87268.46</v>
      </c>
      <c r="F222" s="14">
        <v>89053.66</v>
      </c>
      <c r="G222" s="14">
        <v>97668.35</v>
      </c>
      <c r="H222" s="14">
        <v>110658.77</v>
      </c>
      <c r="I222" s="14">
        <v>82611.97</v>
      </c>
      <c r="J222" s="14">
        <v>53260.52</v>
      </c>
      <c r="K222" s="14">
        <v>54583.69</v>
      </c>
      <c r="L222" s="14">
        <v>97762.23</v>
      </c>
      <c r="M222" s="14">
        <v>74318.1</v>
      </c>
      <c r="N222" s="14">
        <v>82734.92</v>
      </c>
      <c r="O222" s="14">
        <v>66555.8</v>
      </c>
      <c r="P222" s="14">
        <v>62995.28</v>
      </c>
      <c r="Q222" s="15">
        <f t="shared" si="27"/>
        <v>959471.75</v>
      </c>
    </row>
    <row r="223" spans="1:17" s="30" customFormat="1" ht="9.75">
      <c r="A223" s="8"/>
      <c r="B223" s="13" t="s">
        <v>441</v>
      </c>
      <c r="C223" s="13">
        <v>1569</v>
      </c>
      <c r="D223" s="13" t="s">
        <v>442</v>
      </c>
      <c r="E223" s="14">
        <v>0</v>
      </c>
      <c r="F223" s="14">
        <v>0</v>
      </c>
      <c r="G223" s="14">
        <v>0</v>
      </c>
      <c r="H223" s="14">
        <v>0</v>
      </c>
      <c r="I223" s="14">
        <v>0</v>
      </c>
      <c r="J223" s="14">
        <v>0</v>
      </c>
      <c r="K223" s="14">
        <v>0</v>
      </c>
      <c r="L223" s="14">
        <v>0</v>
      </c>
      <c r="M223" s="14">
        <v>0</v>
      </c>
      <c r="N223" s="14">
        <v>0</v>
      </c>
      <c r="O223" s="14">
        <v>0</v>
      </c>
      <c r="P223" s="14">
        <v>0</v>
      </c>
      <c r="Q223" s="15">
        <f>SUM(E223:P223)</f>
        <v>0</v>
      </c>
    </row>
    <row r="224" spans="1:17" s="30" customFormat="1" ht="9.75">
      <c r="A224" s="8"/>
      <c r="B224" s="13" t="s">
        <v>443</v>
      </c>
      <c r="C224" s="13">
        <v>1570</v>
      </c>
      <c r="D224" s="13" t="s">
        <v>444</v>
      </c>
      <c r="E224" s="14">
        <v>0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0</v>
      </c>
      <c r="O224" s="14">
        <v>0</v>
      </c>
      <c r="P224" s="14">
        <v>0</v>
      </c>
      <c r="Q224" s="15">
        <f t="shared" si="27"/>
        <v>0</v>
      </c>
    </row>
    <row r="225" spans="1:17" s="30" customFormat="1" ht="9.75">
      <c r="A225" s="8"/>
      <c r="B225" s="13" t="s">
        <v>445</v>
      </c>
      <c r="C225" s="13">
        <v>1571</v>
      </c>
      <c r="D225" s="13" t="s">
        <v>446</v>
      </c>
      <c r="E225" s="14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0</v>
      </c>
      <c r="N225" s="14">
        <v>0</v>
      </c>
      <c r="O225" s="14">
        <v>0</v>
      </c>
      <c r="P225" s="14">
        <v>0</v>
      </c>
      <c r="Q225" s="15">
        <f t="shared" si="27"/>
        <v>0</v>
      </c>
    </row>
    <row r="226" spans="1:17" s="30" customFormat="1" ht="9.75">
      <c r="A226" s="8"/>
      <c r="B226" s="13" t="s">
        <v>447</v>
      </c>
      <c r="C226" s="13">
        <v>1572</v>
      </c>
      <c r="D226" s="13" t="s">
        <v>448</v>
      </c>
      <c r="E226" s="14">
        <v>15000</v>
      </c>
      <c r="F226" s="14">
        <v>17000</v>
      </c>
      <c r="G226" s="14">
        <v>19000</v>
      </c>
      <c r="H226" s="14">
        <v>23000</v>
      </c>
      <c r="I226" s="14">
        <v>22000</v>
      </c>
      <c r="J226" s="14">
        <v>25000</v>
      </c>
      <c r="K226" s="14">
        <v>27000</v>
      </c>
      <c r="L226" s="14">
        <v>20000</v>
      </c>
      <c r="M226" s="14">
        <v>22000</v>
      </c>
      <c r="N226" s="14">
        <v>22000</v>
      </c>
      <c r="O226" s="14">
        <v>25000</v>
      </c>
      <c r="P226" s="14">
        <v>25000</v>
      </c>
      <c r="Q226" s="15">
        <f t="shared" si="27"/>
        <v>262000</v>
      </c>
    </row>
    <row r="227" spans="1:17" s="30" customFormat="1" ht="9.75">
      <c r="A227" s="8"/>
      <c r="B227" s="13" t="s">
        <v>449</v>
      </c>
      <c r="C227" s="13">
        <v>1573</v>
      </c>
      <c r="D227" s="13" t="s">
        <v>450</v>
      </c>
      <c r="E227" s="14">
        <v>50000</v>
      </c>
      <c r="F227" s="14">
        <v>50000</v>
      </c>
      <c r="G227" s="14">
        <v>60000</v>
      </c>
      <c r="H227" s="14">
        <v>70000</v>
      </c>
      <c r="I227" s="14">
        <v>80000</v>
      </c>
      <c r="J227" s="14">
        <v>90000</v>
      </c>
      <c r="K227" s="14">
        <v>100000</v>
      </c>
      <c r="L227" s="14">
        <v>100000</v>
      </c>
      <c r="M227" s="14">
        <v>100000</v>
      </c>
      <c r="N227" s="14">
        <v>100000</v>
      </c>
      <c r="O227" s="14">
        <v>100000</v>
      </c>
      <c r="P227" s="14">
        <v>100000</v>
      </c>
      <c r="Q227" s="15">
        <f t="shared" si="27"/>
        <v>1000000</v>
      </c>
    </row>
    <row r="228" spans="1:17" s="30" customFormat="1" ht="9.75">
      <c r="A228" s="8"/>
      <c r="B228" s="13" t="s">
        <v>451</v>
      </c>
      <c r="C228" s="13">
        <v>1574</v>
      </c>
      <c r="D228" s="13" t="s">
        <v>452</v>
      </c>
      <c r="E228" s="14">
        <v>10869.08</v>
      </c>
      <c r="F228" s="14">
        <v>23351.54</v>
      </c>
      <c r="G228" s="14">
        <v>22180.64</v>
      </c>
      <c r="H228" s="14">
        <v>17797.27</v>
      </c>
      <c r="I228" s="14">
        <v>8695.47</v>
      </c>
      <c r="J228" s="14">
        <v>13321.61</v>
      </c>
      <c r="K228" s="14">
        <v>22650.94</v>
      </c>
      <c r="L228" s="14">
        <v>16095.19</v>
      </c>
      <c r="M228" s="14">
        <v>13567.78</v>
      </c>
      <c r="N228" s="14">
        <v>16514.2</v>
      </c>
      <c r="O228" s="14">
        <v>35192.01</v>
      </c>
      <c r="P228" s="14">
        <v>22920.59</v>
      </c>
      <c r="Q228" s="15">
        <f t="shared" si="27"/>
        <v>223156.32</v>
      </c>
    </row>
    <row r="229" spans="1:17" s="30" customFormat="1" ht="9.75">
      <c r="A229" s="8"/>
      <c r="B229" s="13" t="s">
        <v>453</v>
      </c>
      <c r="C229" s="13">
        <v>1575</v>
      </c>
      <c r="D229" s="13" t="s">
        <v>454</v>
      </c>
      <c r="E229" s="14">
        <v>0</v>
      </c>
      <c r="F229" s="14">
        <v>0</v>
      </c>
      <c r="G229" s="14">
        <v>0</v>
      </c>
      <c r="H229" s="14">
        <v>0</v>
      </c>
      <c r="I229" s="14">
        <v>0</v>
      </c>
      <c r="J229" s="14">
        <v>0</v>
      </c>
      <c r="K229" s="14">
        <v>0</v>
      </c>
      <c r="L229" s="14">
        <v>0</v>
      </c>
      <c r="M229" s="14">
        <v>0</v>
      </c>
      <c r="N229" s="14">
        <v>0</v>
      </c>
      <c r="O229" s="14">
        <v>0</v>
      </c>
      <c r="P229" s="14">
        <v>0</v>
      </c>
      <c r="Q229" s="15">
        <f>SUM(E229:P229)</f>
        <v>0</v>
      </c>
    </row>
    <row r="230" spans="1:17" s="30" customFormat="1" ht="9.75">
      <c r="A230" s="8"/>
      <c r="B230" s="13" t="s">
        <v>455</v>
      </c>
      <c r="C230" s="13">
        <v>1577</v>
      </c>
      <c r="D230" s="13" t="s">
        <v>456</v>
      </c>
      <c r="E230" s="14">
        <v>0</v>
      </c>
      <c r="F230" s="14">
        <v>0</v>
      </c>
      <c r="G230" s="14">
        <v>0</v>
      </c>
      <c r="H230" s="14">
        <v>0</v>
      </c>
      <c r="I230" s="14">
        <v>0</v>
      </c>
      <c r="J230" s="14">
        <v>140</v>
      </c>
      <c r="K230" s="14">
        <v>0</v>
      </c>
      <c r="L230" s="14">
        <v>0</v>
      </c>
      <c r="M230" s="14">
        <v>0</v>
      </c>
      <c r="N230" s="14">
        <v>0</v>
      </c>
      <c r="O230" s="14">
        <v>0</v>
      </c>
      <c r="P230" s="14">
        <v>0</v>
      </c>
      <c r="Q230" s="15">
        <f t="shared" si="27"/>
        <v>140</v>
      </c>
    </row>
    <row r="231" spans="1:17" s="30" customFormat="1" ht="9.75">
      <c r="A231" s="8"/>
      <c r="B231" s="13" t="s">
        <v>457</v>
      </c>
      <c r="C231" s="13">
        <v>1578</v>
      </c>
      <c r="D231" s="13" t="s">
        <v>458</v>
      </c>
      <c r="E231" s="14">
        <v>0</v>
      </c>
      <c r="F231" s="14">
        <v>0</v>
      </c>
      <c r="G231" s="14">
        <v>0</v>
      </c>
      <c r="H231" s="14">
        <v>0</v>
      </c>
      <c r="I231" s="14">
        <v>0</v>
      </c>
      <c r="J231" s="14">
        <v>0</v>
      </c>
      <c r="K231" s="14">
        <v>0</v>
      </c>
      <c r="L231" s="14">
        <v>0</v>
      </c>
      <c r="M231" s="14">
        <v>0</v>
      </c>
      <c r="N231" s="14">
        <v>0</v>
      </c>
      <c r="O231" s="14">
        <v>0</v>
      </c>
      <c r="P231" s="14">
        <v>0</v>
      </c>
      <c r="Q231" s="15">
        <f t="shared" si="27"/>
        <v>0</v>
      </c>
    </row>
    <row r="232" spans="1:17" s="30" customFormat="1" ht="9.75">
      <c r="A232" s="8"/>
      <c r="B232" s="13" t="s">
        <v>459</v>
      </c>
      <c r="C232" s="13">
        <v>1579</v>
      </c>
      <c r="D232" s="13" t="s">
        <v>460</v>
      </c>
      <c r="E232" s="14">
        <v>0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14">
        <v>0</v>
      </c>
      <c r="L232" s="14">
        <v>0</v>
      </c>
      <c r="M232" s="14">
        <v>0</v>
      </c>
      <c r="N232" s="14">
        <v>0</v>
      </c>
      <c r="O232" s="14">
        <v>0</v>
      </c>
      <c r="P232" s="14">
        <v>0</v>
      </c>
      <c r="Q232" s="15">
        <f t="shared" si="27"/>
        <v>0</v>
      </c>
    </row>
    <row r="233" spans="1:17" s="30" customFormat="1" ht="9.75">
      <c r="A233" s="8"/>
      <c r="B233" s="13" t="s">
        <v>461</v>
      </c>
      <c r="C233" s="13">
        <v>1580</v>
      </c>
      <c r="D233" s="13" t="s">
        <v>462</v>
      </c>
      <c r="E233" s="14">
        <v>60.7</v>
      </c>
      <c r="F233" s="14">
        <v>219.99</v>
      </c>
      <c r="G233" s="14">
        <v>108.23</v>
      </c>
      <c r="H233" s="14">
        <v>1099.03</v>
      </c>
      <c r="I233" s="14">
        <v>575.58</v>
      </c>
      <c r="J233" s="14">
        <v>277.28</v>
      </c>
      <c r="K233" s="14">
        <v>231.19</v>
      </c>
      <c r="L233" s="14">
        <v>349.09</v>
      </c>
      <c r="M233" s="14">
        <v>250.08</v>
      </c>
      <c r="N233" s="14">
        <v>262.54</v>
      </c>
      <c r="O233" s="14">
        <v>185.91</v>
      </c>
      <c r="P233" s="14">
        <v>221.52</v>
      </c>
      <c r="Q233" s="15">
        <f t="shared" si="27"/>
        <v>3841.1400000000003</v>
      </c>
    </row>
    <row r="234" spans="1:17" s="30" customFormat="1" ht="9.75">
      <c r="A234" s="8"/>
      <c r="B234" s="13" t="s">
        <v>463</v>
      </c>
      <c r="C234" s="13">
        <v>1581</v>
      </c>
      <c r="D234" s="13" t="s">
        <v>464</v>
      </c>
      <c r="E234" s="14">
        <v>0</v>
      </c>
      <c r="F234" s="14">
        <v>0</v>
      </c>
      <c r="G234" s="14">
        <v>5697.12</v>
      </c>
      <c r="H234" s="14">
        <v>5696.6</v>
      </c>
      <c r="I234" s="14">
        <v>0</v>
      </c>
      <c r="J234" s="14">
        <v>4272.84</v>
      </c>
      <c r="K234" s="14">
        <v>0</v>
      </c>
      <c r="L234" s="14">
        <v>0</v>
      </c>
      <c r="M234" s="14">
        <v>0</v>
      </c>
      <c r="N234" s="14">
        <v>0</v>
      </c>
      <c r="O234" s="14">
        <v>0</v>
      </c>
      <c r="P234" s="14">
        <v>0</v>
      </c>
      <c r="Q234" s="15">
        <f t="shared" si="27"/>
        <v>15666.560000000001</v>
      </c>
    </row>
    <row r="235" spans="1:17" s="30" customFormat="1" ht="9.75">
      <c r="A235" s="8"/>
      <c r="B235" s="21" t="s">
        <v>465</v>
      </c>
      <c r="C235" s="21">
        <v>1583</v>
      </c>
      <c r="D235" s="21" t="s">
        <v>466</v>
      </c>
      <c r="E235" s="17">
        <v>0</v>
      </c>
      <c r="F235" s="17">
        <v>2667164.5</v>
      </c>
      <c r="G235" s="17">
        <v>253913.33000000002</v>
      </c>
      <c r="H235" s="17">
        <v>261530.73</v>
      </c>
      <c r="I235" s="17">
        <v>269376.65</v>
      </c>
      <c r="J235" s="17">
        <v>277457.95</v>
      </c>
      <c r="K235" s="17">
        <v>527648.98</v>
      </c>
      <c r="L235" s="17">
        <v>283610.27</v>
      </c>
      <c r="M235" s="17">
        <v>526981.48</v>
      </c>
      <c r="N235" s="17">
        <v>648500.21</v>
      </c>
      <c r="O235" s="17">
        <v>770018.94</v>
      </c>
      <c r="P235" s="17">
        <v>891537.67</v>
      </c>
      <c r="Q235" s="16">
        <f t="shared" si="27"/>
        <v>7377740.710000001</v>
      </c>
    </row>
    <row r="236" spans="1:17" s="30" customFormat="1" ht="9.75">
      <c r="A236" s="8"/>
      <c r="B236" s="13" t="s">
        <v>467</v>
      </c>
      <c r="C236" s="13">
        <v>1584</v>
      </c>
      <c r="D236" s="13" t="s">
        <v>468</v>
      </c>
      <c r="E236" s="14">
        <v>34470.6</v>
      </c>
      <c r="F236" s="14">
        <v>49289.03</v>
      </c>
      <c r="G236" s="14">
        <v>52255.76</v>
      </c>
      <c r="H236" s="14">
        <v>38896.36</v>
      </c>
      <c r="I236" s="14">
        <v>34243.89</v>
      </c>
      <c r="J236" s="14">
        <v>26863.07</v>
      </c>
      <c r="K236" s="14">
        <v>24096.58</v>
      </c>
      <c r="L236" s="14">
        <v>46535.75</v>
      </c>
      <c r="M236" s="14">
        <v>36523.56</v>
      </c>
      <c r="N236" s="14">
        <v>38345.33</v>
      </c>
      <c r="O236" s="14">
        <v>31749.42</v>
      </c>
      <c r="P236" s="14">
        <v>39640.72</v>
      </c>
      <c r="Q236" s="15">
        <f t="shared" si="27"/>
        <v>452910.07000000007</v>
      </c>
    </row>
    <row r="237" spans="1:17" s="30" customFormat="1" ht="9.75">
      <c r="A237" s="8"/>
      <c r="B237" s="13" t="s">
        <v>469</v>
      </c>
      <c r="C237" s="13">
        <v>1585</v>
      </c>
      <c r="D237" s="13" t="s">
        <v>470</v>
      </c>
      <c r="E237" s="14">
        <v>45.28</v>
      </c>
      <c r="F237" s="14">
        <v>72.34</v>
      </c>
      <c r="G237" s="14">
        <v>10.4</v>
      </c>
      <c r="H237" s="14">
        <v>43.11</v>
      </c>
      <c r="I237" s="14">
        <v>4.99</v>
      </c>
      <c r="J237" s="14">
        <v>5.04</v>
      </c>
      <c r="K237" s="14">
        <v>64.11</v>
      </c>
      <c r="L237" s="14">
        <v>61.53</v>
      </c>
      <c r="M237" s="14">
        <v>28.07</v>
      </c>
      <c r="N237" s="14">
        <v>18.1</v>
      </c>
      <c r="O237" s="14">
        <v>0</v>
      </c>
      <c r="P237" s="14">
        <v>37.72</v>
      </c>
      <c r="Q237" s="15">
        <f t="shared" si="27"/>
        <v>390.68999999999994</v>
      </c>
    </row>
    <row r="238" spans="1:17" s="30" customFormat="1" ht="9.75">
      <c r="A238" s="8"/>
      <c r="B238" s="13" t="s">
        <v>471</v>
      </c>
      <c r="C238" s="13">
        <v>1586</v>
      </c>
      <c r="D238" s="13" t="s">
        <v>472</v>
      </c>
      <c r="E238" s="14">
        <v>313435.68</v>
      </c>
      <c r="F238" s="14">
        <v>339790.7</v>
      </c>
      <c r="G238" s="14">
        <v>346819.61</v>
      </c>
      <c r="H238" s="14">
        <v>242786.92</v>
      </c>
      <c r="I238" s="14">
        <v>226139</v>
      </c>
      <c r="J238" s="14">
        <v>221911.66</v>
      </c>
      <c r="K238" s="14">
        <v>231278.69</v>
      </c>
      <c r="L238" s="14">
        <v>257936.88</v>
      </c>
      <c r="M238" s="14">
        <v>218306.4</v>
      </c>
      <c r="N238" s="14">
        <v>215351.74</v>
      </c>
      <c r="O238" s="14">
        <v>182351.16</v>
      </c>
      <c r="P238" s="14">
        <v>238797.59</v>
      </c>
      <c r="Q238" s="15">
        <f t="shared" si="27"/>
        <v>3034906.0299999993</v>
      </c>
    </row>
    <row r="239" spans="1:17" s="30" customFormat="1" ht="9.75">
      <c r="A239" s="8"/>
      <c r="B239" s="13" t="s">
        <v>473</v>
      </c>
      <c r="C239" s="13">
        <v>1587</v>
      </c>
      <c r="D239" s="13" t="s">
        <v>474</v>
      </c>
      <c r="E239" s="14">
        <v>0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v>0</v>
      </c>
      <c r="P239" s="14">
        <v>0</v>
      </c>
      <c r="Q239" s="15">
        <f t="shared" si="27"/>
        <v>0</v>
      </c>
    </row>
    <row r="240" spans="1:17" s="30" customFormat="1" ht="9.75">
      <c r="A240" s="8"/>
      <c r="B240" s="13" t="s">
        <v>475</v>
      </c>
      <c r="C240" s="13">
        <v>1588</v>
      </c>
      <c r="D240" s="13" t="s">
        <v>476</v>
      </c>
      <c r="E240" s="14">
        <v>20.27</v>
      </c>
      <c r="F240" s="14">
        <v>44.54</v>
      </c>
      <c r="G240" s="14">
        <v>58.05</v>
      </c>
      <c r="H240" s="14">
        <v>67.88</v>
      </c>
      <c r="I240" s="14">
        <v>5.35</v>
      </c>
      <c r="J240" s="14">
        <v>0</v>
      </c>
      <c r="K240" s="14">
        <v>33.63</v>
      </c>
      <c r="L240" s="14">
        <v>73.03</v>
      </c>
      <c r="M240" s="14">
        <v>0</v>
      </c>
      <c r="N240" s="14">
        <v>0</v>
      </c>
      <c r="O240" s="14">
        <v>37.08</v>
      </c>
      <c r="P240" s="14">
        <v>65.5</v>
      </c>
      <c r="Q240" s="15">
        <f t="shared" si="27"/>
        <v>405.33</v>
      </c>
    </row>
    <row r="241" spans="1:17" s="30" customFormat="1" ht="9.75">
      <c r="A241" s="8"/>
      <c r="B241" s="13" t="s">
        <v>477</v>
      </c>
      <c r="C241" s="13">
        <v>1589</v>
      </c>
      <c r="D241" s="13" t="s">
        <v>478</v>
      </c>
      <c r="E241" s="14">
        <v>0</v>
      </c>
      <c r="F241" s="14">
        <v>249368.73</v>
      </c>
      <c r="G241" s="14">
        <v>0</v>
      </c>
      <c r="H241" s="14">
        <v>0</v>
      </c>
      <c r="I241" s="14">
        <v>0</v>
      </c>
      <c r="J241" s="14">
        <v>8806.5</v>
      </c>
      <c r="K241" s="14">
        <v>29647.46</v>
      </c>
      <c r="L241" s="14">
        <v>23709.46</v>
      </c>
      <c r="M241" s="14">
        <v>35624.1</v>
      </c>
      <c r="N241" s="14">
        <v>43075.58</v>
      </c>
      <c r="O241" s="14">
        <v>50527.07</v>
      </c>
      <c r="P241" s="14">
        <v>57978.55</v>
      </c>
      <c r="Q241" s="15">
        <f t="shared" si="27"/>
        <v>498737.45</v>
      </c>
    </row>
    <row r="242" spans="1:17" s="30" customFormat="1" ht="9.75">
      <c r="A242" s="8"/>
      <c r="B242" s="13" t="s">
        <v>479</v>
      </c>
      <c r="C242" s="13">
        <v>1591</v>
      </c>
      <c r="D242" s="13" t="s">
        <v>480</v>
      </c>
      <c r="E242" s="14">
        <v>0</v>
      </c>
      <c r="F242" s="14">
        <v>0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0</v>
      </c>
      <c r="N242" s="14">
        <v>0</v>
      </c>
      <c r="O242" s="14">
        <v>0</v>
      </c>
      <c r="P242" s="14">
        <v>0</v>
      </c>
      <c r="Q242" s="15">
        <f t="shared" si="27"/>
        <v>0</v>
      </c>
    </row>
    <row r="243" spans="1:17" s="30" customFormat="1" ht="9.75">
      <c r="A243" s="8"/>
      <c r="B243" s="13" t="s">
        <v>481</v>
      </c>
      <c r="C243" s="13">
        <v>1592</v>
      </c>
      <c r="D243" s="13" t="s">
        <v>482</v>
      </c>
      <c r="E243" s="14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0</v>
      </c>
      <c r="N243" s="14">
        <v>0</v>
      </c>
      <c r="O243" s="14">
        <v>0</v>
      </c>
      <c r="P243" s="14">
        <v>0</v>
      </c>
      <c r="Q243" s="15">
        <f t="shared" si="27"/>
        <v>0</v>
      </c>
    </row>
    <row r="244" spans="1:17" s="30" customFormat="1" ht="9.75">
      <c r="A244" s="8"/>
      <c r="B244" s="13" t="s">
        <v>483</v>
      </c>
      <c r="C244" s="13">
        <v>1593</v>
      </c>
      <c r="D244" s="13" t="s">
        <v>484</v>
      </c>
      <c r="E244" s="14">
        <v>0</v>
      </c>
      <c r="F244" s="14">
        <v>596699.96</v>
      </c>
      <c r="G244" s="14">
        <v>0</v>
      </c>
      <c r="H244" s="14">
        <v>0</v>
      </c>
      <c r="I244" s="14">
        <v>0</v>
      </c>
      <c r="J244" s="14">
        <v>3660.72</v>
      </c>
      <c r="K244" s="14">
        <v>37971.41</v>
      </c>
      <c r="L244" s="14">
        <v>56269.65</v>
      </c>
      <c r="M244" s="14">
        <v>85242.85</v>
      </c>
      <c r="N244" s="14">
        <v>111547.31</v>
      </c>
      <c r="O244" s="14">
        <v>137851.78</v>
      </c>
      <c r="P244" s="14">
        <v>164156.24</v>
      </c>
      <c r="Q244" s="15">
        <f t="shared" si="27"/>
        <v>1193399.92</v>
      </c>
    </row>
    <row r="245" spans="1:17" s="30" customFormat="1" ht="9.75">
      <c r="A245" s="8"/>
      <c r="B245" s="13" t="s">
        <v>485</v>
      </c>
      <c r="C245" s="13">
        <v>1594</v>
      </c>
      <c r="D245" s="13" t="s">
        <v>486</v>
      </c>
      <c r="E245" s="14">
        <v>563.48</v>
      </c>
      <c r="F245" s="14">
        <v>4300.14</v>
      </c>
      <c r="G245" s="14">
        <v>642.41</v>
      </c>
      <c r="H245" s="14">
        <v>2373.15</v>
      </c>
      <c r="I245" s="14">
        <v>2514.49</v>
      </c>
      <c r="J245" s="14">
        <v>8196.17</v>
      </c>
      <c r="K245" s="14">
        <v>795.18</v>
      </c>
      <c r="L245" s="14">
        <v>2614.15</v>
      </c>
      <c r="M245" s="14">
        <v>424.05</v>
      </c>
      <c r="N245" s="14">
        <v>2277.76</v>
      </c>
      <c r="O245" s="14">
        <v>465.67</v>
      </c>
      <c r="P245" s="14">
        <v>1083.34</v>
      </c>
      <c r="Q245" s="15">
        <f t="shared" si="27"/>
        <v>26249.99</v>
      </c>
    </row>
    <row r="246" spans="1:17" s="30" customFormat="1" ht="9.75">
      <c r="A246" s="8"/>
      <c r="B246" s="13" t="s">
        <v>487</v>
      </c>
      <c r="C246" s="13">
        <v>1595</v>
      </c>
      <c r="D246" s="13" t="s">
        <v>488</v>
      </c>
      <c r="E246" s="14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14">
        <v>0</v>
      </c>
      <c r="P246" s="14">
        <v>0</v>
      </c>
      <c r="Q246" s="15">
        <f>SUM(E246:P246)</f>
        <v>0</v>
      </c>
    </row>
    <row r="247" spans="1:17" s="30" customFormat="1" ht="9.75">
      <c r="A247" s="8"/>
      <c r="B247" s="13" t="s">
        <v>489</v>
      </c>
      <c r="C247" s="13">
        <v>1596</v>
      </c>
      <c r="D247" s="13" t="s">
        <v>490</v>
      </c>
      <c r="E247" s="14">
        <v>0</v>
      </c>
      <c r="F247" s="14">
        <v>234442.75</v>
      </c>
      <c r="G247" s="14">
        <v>0</v>
      </c>
      <c r="H247" s="14">
        <v>0</v>
      </c>
      <c r="I247" s="14">
        <v>0</v>
      </c>
      <c r="J247" s="14">
        <v>5946.37</v>
      </c>
      <c r="K247" s="14">
        <v>73828.35</v>
      </c>
      <c r="L247" s="14">
        <v>59872.7</v>
      </c>
      <c r="M247" s="14">
        <v>100475.46</v>
      </c>
      <c r="N247" s="14">
        <v>127438.63</v>
      </c>
      <c r="O247" s="14">
        <v>154401.79</v>
      </c>
      <c r="P247" s="14">
        <v>181364.95</v>
      </c>
      <c r="Q247" s="15">
        <f>SUM(E247:P247)</f>
        <v>937771</v>
      </c>
    </row>
    <row r="248" spans="1:17" s="30" customFormat="1" ht="9.75">
      <c r="A248" s="8"/>
      <c r="B248" s="13" t="s">
        <v>491</v>
      </c>
      <c r="C248" s="13">
        <v>1600</v>
      </c>
      <c r="D248" s="13" t="s">
        <v>492</v>
      </c>
      <c r="E248" s="14">
        <v>0</v>
      </c>
      <c r="F248" s="14">
        <v>0</v>
      </c>
      <c r="G248" s="14">
        <v>0</v>
      </c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14">
        <v>0</v>
      </c>
      <c r="N248" s="14">
        <v>0</v>
      </c>
      <c r="O248" s="14">
        <v>0</v>
      </c>
      <c r="P248" s="14">
        <v>0</v>
      </c>
      <c r="Q248" s="15">
        <f>SUM(E248:P248)</f>
        <v>0</v>
      </c>
    </row>
    <row r="249" spans="1:17" s="30" customFormat="1" ht="9.75">
      <c r="A249" s="8"/>
      <c r="B249" s="13" t="s">
        <v>493</v>
      </c>
      <c r="C249" s="13">
        <v>1601</v>
      </c>
      <c r="D249" s="13" t="s">
        <v>494</v>
      </c>
      <c r="E249" s="14">
        <v>0</v>
      </c>
      <c r="F249" s="14">
        <v>0</v>
      </c>
      <c r="G249" s="14">
        <v>0</v>
      </c>
      <c r="H249" s="14">
        <v>0</v>
      </c>
      <c r="I249" s="14">
        <v>0</v>
      </c>
      <c r="J249" s="14">
        <v>0</v>
      </c>
      <c r="K249" s="14">
        <v>0</v>
      </c>
      <c r="L249" s="14">
        <v>0</v>
      </c>
      <c r="M249" s="14">
        <v>0</v>
      </c>
      <c r="N249" s="14">
        <v>0</v>
      </c>
      <c r="O249" s="14">
        <v>0</v>
      </c>
      <c r="P249" s="14">
        <v>0</v>
      </c>
      <c r="Q249" s="15">
        <f t="shared" si="27"/>
        <v>0</v>
      </c>
    </row>
    <row r="250" spans="1:17" s="30" customFormat="1" ht="9.75">
      <c r="A250" s="8"/>
      <c r="B250" s="13" t="s">
        <v>495</v>
      </c>
      <c r="C250" s="13">
        <v>1602</v>
      </c>
      <c r="D250" s="13" t="s">
        <v>496</v>
      </c>
      <c r="E250" s="14">
        <v>0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4">
        <v>0</v>
      </c>
      <c r="N250" s="14">
        <v>0</v>
      </c>
      <c r="O250" s="14">
        <v>0</v>
      </c>
      <c r="P250" s="14">
        <v>0</v>
      </c>
      <c r="Q250" s="15">
        <f t="shared" si="27"/>
        <v>0</v>
      </c>
    </row>
    <row r="251" spans="1:17" s="30" customFormat="1" ht="9.75">
      <c r="A251" s="8"/>
      <c r="B251" s="13" t="s">
        <v>497</v>
      </c>
      <c r="C251" s="13">
        <v>1603</v>
      </c>
      <c r="D251" s="13" t="s">
        <v>498</v>
      </c>
      <c r="E251" s="14">
        <v>0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v>0</v>
      </c>
      <c r="N251" s="14">
        <v>0</v>
      </c>
      <c r="O251" s="14">
        <v>0</v>
      </c>
      <c r="P251" s="14">
        <v>0</v>
      </c>
      <c r="Q251" s="15">
        <f t="shared" si="27"/>
        <v>0</v>
      </c>
    </row>
    <row r="252" spans="1:17" s="30" customFormat="1" ht="9.75">
      <c r="A252" s="8"/>
      <c r="B252" s="13" t="s">
        <v>499</v>
      </c>
      <c r="C252" s="13">
        <v>1605</v>
      </c>
      <c r="D252" s="13" t="s">
        <v>500</v>
      </c>
      <c r="E252" s="14">
        <v>0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14">
        <v>0</v>
      </c>
      <c r="L252" s="14">
        <v>0</v>
      </c>
      <c r="M252" s="14">
        <v>0</v>
      </c>
      <c r="N252" s="14">
        <v>0</v>
      </c>
      <c r="O252" s="14">
        <v>0</v>
      </c>
      <c r="P252" s="14">
        <v>0</v>
      </c>
      <c r="Q252" s="15">
        <f t="shared" si="27"/>
        <v>0</v>
      </c>
    </row>
    <row r="253" spans="1:17" s="30" customFormat="1" ht="9.75">
      <c r="A253" s="8"/>
      <c r="B253" s="13" t="s">
        <v>501</v>
      </c>
      <c r="C253" s="13">
        <v>1607</v>
      </c>
      <c r="D253" s="13" t="s">
        <v>502</v>
      </c>
      <c r="E253" s="14">
        <v>0</v>
      </c>
      <c r="F253" s="14">
        <v>0</v>
      </c>
      <c r="G253" s="14">
        <v>0</v>
      </c>
      <c r="H253" s="14">
        <v>0</v>
      </c>
      <c r="I253" s="14">
        <v>0</v>
      </c>
      <c r="J253" s="14">
        <v>0</v>
      </c>
      <c r="K253" s="14">
        <v>0</v>
      </c>
      <c r="L253" s="14">
        <v>0</v>
      </c>
      <c r="M253" s="14">
        <v>0</v>
      </c>
      <c r="N253" s="14">
        <v>0</v>
      </c>
      <c r="O253" s="14">
        <v>0</v>
      </c>
      <c r="P253" s="14">
        <v>0</v>
      </c>
      <c r="Q253" s="15">
        <f t="shared" si="27"/>
        <v>0</v>
      </c>
    </row>
    <row r="254" spans="1:17" s="30" customFormat="1" ht="9.75">
      <c r="A254" s="8"/>
      <c r="B254" s="13" t="s">
        <v>503</v>
      </c>
      <c r="C254" s="13">
        <v>1608</v>
      </c>
      <c r="D254" s="13" t="s">
        <v>504</v>
      </c>
      <c r="E254" s="14">
        <v>0</v>
      </c>
      <c r="F254" s="14">
        <v>0</v>
      </c>
      <c r="G254" s="14">
        <v>0</v>
      </c>
      <c r="H254" s="14">
        <v>0</v>
      </c>
      <c r="I254" s="14">
        <v>0</v>
      </c>
      <c r="J254" s="14">
        <v>0</v>
      </c>
      <c r="K254" s="14">
        <v>0</v>
      </c>
      <c r="L254" s="14">
        <v>0</v>
      </c>
      <c r="M254" s="14">
        <v>0</v>
      </c>
      <c r="N254" s="14">
        <v>0</v>
      </c>
      <c r="O254" s="14">
        <v>0</v>
      </c>
      <c r="P254" s="14">
        <v>0</v>
      </c>
      <c r="Q254" s="15">
        <f t="shared" si="27"/>
        <v>0</v>
      </c>
    </row>
    <row r="255" spans="1:17" s="30" customFormat="1" ht="9.75">
      <c r="A255" s="8"/>
      <c r="B255" s="13" t="s">
        <v>505</v>
      </c>
      <c r="C255" s="13">
        <v>1611</v>
      </c>
      <c r="D255" s="13" t="s">
        <v>506</v>
      </c>
      <c r="E255" s="14">
        <v>1.07</v>
      </c>
      <c r="F255" s="14">
        <v>61.99</v>
      </c>
      <c r="G255" s="14">
        <v>16.61</v>
      </c>
      <c r="H255" s="14">
        <v>12.82</v>
      </c>
      <c r="I255" s="14">
        <v>20.33</v>
      </c>
      <c r="J255" s="14">
        <v>39.16</v>
      </c>
      <c r="K255" s="14">
        <v>7.9</v>
      </c>
      <c r="L255" s="14">
        <v>1.48</v>
      </c>
      <c r="M255" s="14">
        <v>74.68</v>
      </c>
      <c r="N255" s="14">
        <v>1.29</v>
      </c>
      <c r="O255" s="14">
        <v>0.26</v>
      </c>
      <c r="P255" s="14">
        <v>0.61</v>
      </c>
      <c r="Q255" s="15">
        <f aca="true" t="shared" si="28" ref="Q255:Q261">SUM(E255:P255)</f>
        <v>238.20000000000002</v>
      </c>
    </row>
    <row r="256" spans="1:17" s="30" customFormat="1" ht="9.75">
      <c r="A256" s="8"/>
      <c r="B256" s="13" t="s">
        <v>507</v>
      </c>
      <c r="C256" s="13">
        <v>1612</v>
      </c>
      <c r="D256" s="13" t="s">
        <v>508</v>
      </c>
      <c r="E256" s="14">
        <v>0.11</v>
      </c>
      <c r="F256" s="14">
        <v>29.57</v>
      </c>
      <c r="G256" s="14">
        <v>16.28</v>
      </c>
      <c r="H256" s="14">
        <v>10.08</v>
      </c>
      <c r="I256" s="14">
        <v>13.31</v>
      </c>
      <c r="J256" s="14">
        <v>3.86</v>
      </c>
      <c r="K256" s="14">
        <v>5.84</v>
      </c>
      <c r="L256" s="14">
        <v>0.15</v>
      </c>
      <c r="M256" s="14">
        <v>7.36</v>
      </c>
      <c r="N256" s="14">
        <v>0.13</v>
      </c>
      <c r="O256" s="14">
        <v>7.12</v>
      </c>
      <c r="P256" s="14">
        <v>0.06</v>
      </c>
      <c r="Q256" s="15">
        <f t="shared" si="28"/>
        <v>93.87</v>
      </c>
    </row>
    <row r="257" spans="1:17" s="30" customFormat="1" ht="9.75">
      <c r="A257" s="8"/>
      <c r="B257" s="13" t="s">
        <v>509</v>
      </c>
      <c r="C257" s="13">
        <v>1613</v>
      </c>
      <c r="D257" s="13" t="s">
        <v>510</v>
      </c>
      <c r="E257" s="14">
        <v>75.09</v>
      </c>
      <c r="F257" s="14">
        <v>23548.35</v>
      </c>
      <c r="G257" s="14">
        <v>24274.66</v>
      </c>
      <c r="H257" s="14">
        <v>19435.01</v>
      </c>
      <c r="I257" s="14">
        <v>23986.19</v>
      </c>
      <c r="J257" s="14">
        <v>19020.03</v>
      </c>
      <c r="K257" s="14">
        <v>4148.82</v>
      </c>
      <c r="L257" s="14">
        <v>8429.85</v>
      </c>
      <c r="M257" s="14">
        <v>5225.16</v>
      </c>
      <c r="N257" s="14">
        <v>90.39</v>
      </c>
      <c r="O257" s="14">
        <v>71723.46</v>
      </c>
      <c r="P257" s="14">
        <v>42.99</v>
      </c>
      <c r="Q257" s="15">
        <f t="shared" si="28"/>
        <v>200000</v>
      </c>
    </row>
    <row r="258" spans="1:17" s="30" customFormat="1" ht="9.75">
      <c r="A258" s="8"/>
      <c r="B258" s="13" t="s">
        <v>511</v>
      </c>
      <c r="C258" s="13">
        <v>1614</v>
      </c>
      <c r="D258" s="13" t="s">
        <v>512</v>
      </c>
      <c r="E258" s="14">
        <v>0</v>
      </c>
      <c r="F258" s="14">
        <v>0</v>
      </c>
      <c r="G258" s="14">
        <v>0</v>
      </c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14">
        <v>0</v>
      </c>
      <c r="N258" s="14">
        <v>0</v>
      </c>
      <c r="O258" s="14">
        <v>0</v>
      </c>
      <c r="P258" s="14">
        <v>0</v>
      </c>
      <c r="Q258" s="15">
        <f t="shared" si="28"/>
        <v>0</v>
      </c>
    </row>
    <row r="259" spans="1:17" s="30" customFormat="1" ht="9.75">
      <c r="A259" s="8"/>
      <c r="B259" s="13" t="s">
        <v>513</v>
      </c>
      <c r="C259" s="13">
        <v>1615</v>
      </c>
      <c r="D259" s="13" t="s">
        <v>514</v>
      </c>
      <c r="E259" s="14">
        <v>0</v>
      </c>
      <c r="F259" s="14">
        <v>0</v>
      </c>
      <c r="G259" s="14">
        <v>0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14">
        <v>0</v>
      </c>
      <c r="N259" s="14">
        <v>0</v>
      </c>
      <c r="O259" s="14">
        <v>0</v>
      </c>
      <c r="P259" s="14">
        <v>0</v>
      </c>
      <c r="Q259" s="15">
        <f t="shared" si="28"/>
        <v>0</v>
      </c>
    </row>
    <row r="260" spans="1:17" s="30" customFormat="1" ht="9.75">
      <c r="A260" s="8"/>
      <c r="B260" s="13" t="s">
        <v>515</v>
      </c>
      <c r="C260" s="13">
        <v>1616</v>
      </c>
      <c r="D260" s="13" t="s">
        <v>516</v>
      </c>
      <c r="E260" s="14">
        <v>45833</v>
      </c>
      <c r="F260" s="14">
        <v>45837</v>
      </c>
      <c r="G260" s="14">
        <v>45833</v>
      </c>
      <c r="H260" s="14">
        <v>45833</v>
      </c>
      <c r="I260" s="14">
        <v>45833</v>
      </c>
      <c r="J260" s="14">
        <v>45833</v>
      </c>
      <c r="K260" s="14">
        <v>45833</v>
      </c>
      <c r="L260" s="14">
        <v>45833</v>
      </c>
      <c r="M260" s="14">
        <v>45833</v>
      </c>
      <c r="N260" s="14">
        <v>45833</v>
      </c>
      <c r="O260" s="14">
        <v>45833</v>
      </c>
      <c r="P260" s="14">
        <v>45833</v>
      </c>
      <c r="Q260" s="15">
        <f t="shared" si="28"/>
        <v>550000</v>
      </c>
    </row>
    <row r="261" spans="1:17" s="30" customFormat="1" ht="9.75">
      <c r="A261" s="8"/>
      <c r="B261" s="13" t="s">
        <v>517</v>
      </c>
      <c r="C261" s="13">
        <v>1617</v>
      </c>
      <c r="D261" s="13" t="s">
        <v>518</v>
      </c>
      <c r="E261" s="14">
        <v>11666</v>
      </c>
      <c r="F261" s="14">
        <v>11674</v>
      </c>
      <c r="G261" s="14">
        <v>11666</v>
      </c>
      <c r="H261" s="14">
        <v>11666</v>
      </c>
      <c r="I261" s="14">
        <v>11666</v>
      </c>
      <c r="J261" s="14">
        <v>11666</v>
      </c>
      <c r="K261" s="14">
        <v>11666</v>
      </c>
      <c r="L261" s="14">
        <v>11666</v>
      </c>
      <c r="M261" s="14">
        <v>11666</v>
      </c>
      <c r="N261" s="14">
        <v>11666</v>
      </c>
      <c r="O261" s="14">
        <v>11666</v>
      </c>
      <c r="P261" s="14">
        <v>11666</v>
      </c>
      <c r="Q261" s="15">
        <f t="shared" si="28"/>
        <v>140000</v>
      </c>
    </row>
    <row r="262" spans="1:17" s="30" customFormat="1" ht="9.75">
      <c r="A262" s="8"/>
      <c r="B262" s="9" t="s">
        <v>519</v>
      </c>
      <c r="C262" s="9"/>
      <c r="D262" s="9" t="s">
        <v>520</v>
      </c>
      <c r="E262" s="12">
        <f aca="true" t="shared" si="29" ref="E262:Q262">SUM(E263:E269)</f>
        <v>64332.41</v>
      </c>
      <c r="F262" s="12">
        <f t="shared" si="29"/>
        <v>98180.5</v>
      </c>
      <c r="G262" s="22">
        <f t="shared" si="29"/>
        <v>84423.3</v>
      </c>
      <c r="H262" s="12">
        <f t="shared" si="29"/>
        <v>76721</v>
      </c>
      <c r="I262" s="12">
        <f t="shared" si="29"/>
        <v>77624.5</v>
      </c>
      <c r="J262" s="12">
        <f t="shared" si="29"/>
        <v>76545.8</v>
      </c>
      <c r="K262" s="12">
        <f t="shared" si="29"/>
        <v>100791.5</v>
      </c>
      <c r="L262" s="12">
        <f t="shared" si="29"/>
        <v>103043.5</v>
      </c>
      <c r="M262" s="12">
        <f t="shared" si="29"/>
        <v>93483.13</v>
      </c>
      <c r="N262" s="12">
        <f t="shared" si="29"/>
        <v>89000</v>
      </c>
      <c r="O262" s="12">
        <f t="shared" si="29"/>
        <v>102811</v>
      </c>
      <c r="P262" s="12">
        <f t="shared" si="29"/>
        <v>48491.15</v>
      </c>
      <c r="Q262" s="12">
        <f t="shared" si="29"/>
        <v>1015447.79</v>
      </c>
    </row>
    <row r="263" spans="1:17" s="30" customFormat="1" ht="9.75">
      <c r="A263" s="8"/>
      <c r="B263" s="13" t="s">
        <v>521</v>
      </c>
      <c r="C263" s="13">
        <v>1751</v>
      </c>
      <c r="D263" s="13" t="s">
        <v>522</v>
      </c>
      <c r="E263" s="14">
        <v>12600</v>
      </c>
      <c r="F263" s="14">
        <v>31500</v>
      </c>
      <c r="G263" s="14">
        <v>18900</v>
      </c>
      <c r="H263" s="14">
        <v>25200</v>
      </c>
      <c r="I263" s="14">
        <v>25200</v>
      </c>
      <c r="J263" s="14">
        <v>31500</v>
      </c>
      <c r="K263" s="14">
        <v>31500</v>
      </c>
      <c r="L263" s="14">
        <v>31500</v>
      </c>
      <c r="M263" s="14">
        <v>31500</v>
      </c>
      <c r="N263" s="14">
        <v>31500</v>
      </c>
      <c r="O263" s="14">
        <v>34650</v>
      </c>
      <c r="P263" s="14">
        <v>9450</v>
      </c>
      <c r="Q263" s="15">
        <f aca="true" t="shared" si="30" ref="Q263:Q269">SUM(E263:P263)</f>
        <v>315000</v>
      </c>
    </row>
    <row r="264" spans="1:17" s="30" customFormat="1" ht="9.75">
      <c r="A264" s="8"/>
      <c r="B264" s="13" t="s">
        <v>523</v>
      </c>
      <c r="C264" s="13">
        <v>1752</v>
      </c>
      <c r="D264" s="13" t="s">
        <v>524</v>
      </c>
      <c r="E264" s="14">
        <v>21040</v>
      </c>
      <c r="F264" s="14">
        <v>57860</v>
      </c>
      <c r="G264" s="14">
        <v>57860</v>
      </c>
      <c r="H264" s="14">
        <v>47340</v>
      </c>
      <c r="I264" s="14">
        <v>42080</v>
      </c>
      <c r="J264" s="14">
        <v>42080</v>
      </c>
      <c r="K264" s="14">
        <v>52600</v>
      </c>
      <c r="L264" s="14">
        <v>52600</v>
      </c>
      <c r="M264" s="14">
        <v>47340</v>
      </c>
      <c r="N264" s="14">
        <v>42080</v>
      </c>
      <c r="O264" s="14">
        <v>42080</v>
      </c>
      <c r="P264" s="14">
        <v>21040</v>
      </c>
      <c r="Q264" s="15">
        <f t="shared" si="30"/>
        <v>526000</v>
      </c>
    </row>
    <row r="265" spans="1:17" s="30" customFormat="1" ht="9.75">
      <c r="A265" s="8"/>
      <c r="B265" s="13" t="s">
        <v>525</v>
      </c>
      <c r="C265" s="13">
        <v>1753</v>
      </c>
      <c r="D265" s="13" t="s">
        <v>526</v>
      </c>
      <c r="E265" s="14">
        <v>26392.41</v>
      </c>
      <c r="F265" s="14">
        <v>6620.5</v>
      </c>
      <c r="G265" s="14">
        <v>2663.3</v>
      </c>
      <c r="H265" s="14">
        <v>181</v>
      </c>
      <c r="I265" s="14">
        <v>6044.5</v>
      </c>
      <c r="J265" s="14">
        <v>765.8</v>
      </c>
      <c r="K265" s="14">
        <v>11691.5</v>
      </c>
      <c r="L265" s="14">
        <v>14943.5</v>
      </c>
      <c r="M265" s="14">
        <v>10343.13</v>
      </c>
      <c r="N265" s="14">
        <v>13220</v>
      </c>
      <c r="O265" s="14">
        <v>21081</v>
      </c>
      <c r="P265" s="14">
        <v>14001.15</v>
      </c>
      <c r="Q265" s="15">
        <f t="shared" si="30"/>
        <v>127947.79000000001</v>
      </c>
    </row>
    <row r="266" spans="1:17" s="30" customFormat="1" ht="9.75">
      <c r="A266" s="8"/>
      <c r="B266" s="13" t="s">
        <v>527</v>
      </c>
      <c r="C266" s="13">
        <v>1754</v>
      </c>
      <c r="D266" s="13" t="s">
        <v>528</v>
      </c>
      <c r="E266" s="14">
        <v>4300</v>
      </c>
      <c r="F266" s="14">
        <v>2200</v>
      </c>
      <c r="G266" s="14">
        <v>5000</v>
      </c>
      <c r="H266" s="14">
        <v>4000</v>
      </c>
      <c r="I266" s="14">
        <v>4300</v>
      </c>
      <c r="J266" s="14">
        <v>2200</v>
      </c>
      <c r="K266" s="14">
        <v>5000</v>
      </c>
      <c r="L266" s="14">
        <v>4000</v>
      </c>
      <c r="M266" s="14">
        <v>4300</v>
      </c>
      <c r="N266" s="14">
        <v>2200</v>
      </c>
      <c r="O266" s="14">
        <v>5000</v>
      </c>
      <c r="P266" s="14">
        <v>4000</v>
      </c>
      <c r="Q266" s="15">
        <f t="shared" si="30"/>
        <v>46500</v>
      </c>
    </row>
    <row r="267" spans="1:17" s="30" customFormat="1" ht="9.75">
      <c r="A267" s="8"/>
      <c r="B267" s="13" t="s">
        <v>529</v>
      </c>
      <c r="C267" s="13">
        <v>1755</v>
      </c>
      <c r="D267" s="13" t="s">
        <v>530</v>
      </c>
      <c r="E267" s="14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14">
        <v>0</v>
      </c>
      <c r="N267" s="14">
        <v>0</v>
      </c>
      <c r="O267" s="14">
        <v>0</v>
      </c>
      <c r="P267" s="14">
        <v>0</v>
      </c>
      <c r="Q267" s="15">
        <f t="shared" si="30"/>
        <v>0</v>
      </c>
    </row>
    <row r="268" spans="1:17" s="30" customFormat="1" ht="9.75">
      <c r="A268" s="8"/>
      <c r="B268" s="13" t="s">
        <v>531</v>
      </c>
      <c r="C268" s="13">
        <v>1756</v>
      </c>
      <c r="D268" s="13" t="s">
        <v>532</v>
      </c>
      <c r="E268" s="14">
        <v>0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14">
        <v>0</v>
      </c>
      <c r="N268" s="14">
        <v>0</v>
      </c>
      <c r="O268" s="14">
        <v>0</v>
      </c>
      <c r="P268" s="14">
        <v>0</v>
      </c>
      <c r="Q268" s="15">
        <f t="shared" si="30"/>
        <v>0</v>
      </c>
    </row>
    <row r="269" spans="1:17" s="30" customFormat="1" ht="9.75">
      <c r="A269" s="8"/>
      <c r="B269" s="13" t="s">
        <v>533</v>
      </c>
      <c r="C269" s="13">
        <v>1757</v>
      </c>
      <c r="D269" s="13" t="s">
        <v>534</v>
      </c>
      <c r="E269" s="14"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14">
        <v>0</v>
      </c>
      <c r="N269" s="14">
        <v>0</v>
      </c>
      <c r="O269" s="14">
        <v>0</v>
      </c>
      <c r="P269" s="14">
        <v>0</v>
      </c>
      <c r="Q269" s="15">
        <f t="shared" si="30"/>
        <v>0</v>
      </c>
    </row>
    <row r="270" spans="1:17" s="30" customFormat="1" ht="9.75">
      <c r="A270" s="8"/>
      <c r="B270" s="9" t="s">
        <v>535</v>
      </c>
      <c r="C270" s="9"/>
      <c r="D270" s="9" t="s">
        <v>536</v>
      </c>
      <c r="E270" s="12">
        <f aca="true" t="shared" si="31" ref="E270:Q272">+E271</f>
        <v>0</v>
      </c>
      <c r="F270" s="12">
        <f t="shared" si="31"/>
        <v>0</v>
      </c>
      <c r="G270" s="12">
        <f t="shared" si="31"/>
        <v>0</v>
      </c>
      <c r="H270" s="12">
        <f t="shared" si="31"/>
        <v>0</v>
      </c>
      <c r="I270" s="12">
        <f t="shared" si="31"/>
        <v>0</v>
      </c>
      <c r="J270" s="12">
        <f t="shared" si="31"/>
        <v>0</v>
      </c>
      <c r="K270" s="12">
        <f t="shared" si="31"/>
        <v>0</v>
      </c>
      <c r="L270" s="12">
        <f t="shared" si="31"/>
        <v>0</v>
      </c>
      <c r="M270" s="12">
        <f t="shared" si="31"/>
        <v>0</v>
      </c>
      <c r="N270" s="12">
        <f t="shared" si="31"/>
        <v>0</v>
      </c>
      <c r="O270" s="12">
        <f t="shared" si="31"/>
        <v>0</v>
      </c>
      <c r="P270" s="12">
        <f t="shared" si="31"/>
        <v>0</v>
      </c>
      <c r="Q270" s="12">
        <f t="shared" si="31"/>
        <v>0</v>
      </c>
    </row>
    <row r="271" spans="1:17" s="30" customFormat="1" ht="9.75">
      <c r="A271" s="8"/>
      <c r="B271" s="13" t="s">
        <v>537</v>
      </c>
      <c r="C271" s="13">
        <v>2001</v>
      </c>
      <c r="D271" s="13" t="s">
        <v>408</v>
      </c>
      <c r="E271" s="14">
        <v>0</v>
      </c>
      <c r="F271" s="14">
        <v>0</v>
      </c>
      <c r="G271" s="14">
        <v>0</v>
      </c>
      <c r="H271" s="14">
        <v>0</v>
      </c>
      <c r="I271" s="14">
        <v>0</v>
      </c>
      <c r="J271" s="14">
        <v>0</v>
      </c>
      <c r="K271" s="14">
        <v>0</v>
      </c>
      <c r="L271" s="14">
        <v>0</v>
      </c>
      <c r="M271" s="14">
        <v>0</v>
      </c>
      <c r="N271" s="14">
        <v>0</v>
      </c>
      <c r="O271" s="14">
        <v>0</v>
      </c>
      <c r="P271" s="14">
        <v>0</v>
      </c>
      <c r="Q271" s="15">
        <f>SUM(E271:P271)</f>
        <v>0</v>
      </c>
    </row>
    <row r="272" spans="1:17" s="30" customFormat="1" ht="9.75">
      <c r="A272" s="8"/>
      <c r="B272" s="9" t="s">
        <v>538</v>
      </c>
      <c r="C272" s="9"/>
      <c r="D272" s="9" t="s">
        <v>539</v>
      </c>
      <c r="E272" s="12">
        <f t="shared" si="31"/>
        <v>132</v>
      </c>
      <c r="F272" s="12">
        <f t="shared" si="31"/>
        <v>488.59</v>
      </c>
      <c r="G272" s="12">
        <f t="shared" si="31"/>
        <v>547.63</v>
      </c>
      <c r="H272" s="12">
        <f t="shared" si="31"/>
        <v>435.73</v>
      </c>
      <c r="I272" s="12">
        <f t="shared" si="31"/>
        <v>339.43</v>
      </c>
      <c r="J272" s="12">
        <f t="shared" si="31"/>
        <v>588.62</v>
      </c>
      <c r="K272" s="12">
        <f t="shared" si="31"/>
        <v>0</v>
      </c>
      <c r="L272" s="12">
        <f t="shared" si="31"/>
        <v>169.03</v>
      </c>
      <c r="M272" s="12">
        <f t="shared" si="31"/>
        <v>379.78</v>
      </c>
      <c r="N272" s="12">
        <f t="shared" si="31"/>
        <v>813.46</v>
      </c>
      <c r="O272" s="12">
        <f t="shared" si="31"/>
        <v>573.19</v>
      </c>
      <c r="P272" s="12">
        <f t="shared" si="31"/>
        <v>596.54</v>
      </c>
      <c r="Q272" s="12">
        <f t="shared" si="31"/>
        <v>5064.000000000001</v>
      </c>
    </row>
    <row r="273" spans="1:17" s="30" customFormat="1" ht="9.75">
      <c r="A273" s="8"/>
      <c r="B273" s="13" t="s">
        <v>540</v>
      </c>
      <c r="C273" s="13">
        <v>2052</v>
      </c>
      <c r="D273" s="13" t="s">
        <v>541</v>
      </c>
      <c r="E273" s="14">
        <v>132</v>
      </c>
      <c r="F273" s="14">
        <v>488.59</v>
      </c>
      <c r="G273" s="14">
        <v>547.63</v>
      </c>
      <c r="H273" s="14">
        <v>435.73</v>
      </c>
      <c r="I273" s="14">
        <v>339.43</v>
      </c>
      <c r="J273" s="14">
        <v>588.62</v>
      </c>
      <c r="K273" s="14">
        <v>0</v>
      </c>
      <c r="L273" s="14">
        <v>169.03</v>
      </c>
      <c r="M273" s="14">
        <v>379.78</v>
      </c>
      <c r="N273" s="14">
        <v>813.46</v>
      </c>
      <c r="O273" s="14">
        <v>573.19</v>
      </c>
      <c r="P273" s="14">
        <v>596.54</v>
      </c>
      <c r="Q273" s="15">
        <f>SUM(E273:P273)</f>
        <v>5064.000000000001</v>
      </c>
    </row>
    <row r="274" spans="1:17" s="30" customFormat="1" ht="9.75">
      <c r="A274" s="8"/>
      <c r="B274" s="9" t="s">
        <v>542</v>
      </c>
      <c r="C274" s="9"/>
      <c r="D274" s="9" t="s">
        <v>543</v>
      </c>
      <c r="E274" s="12">
        <f aca="true" t="shared" si="32" ref="E274:Q274">SUM(E275:E277)</f>
        <v>5689371.98</v>
      </c>
      <c r="F274" s="12">
        <f t="shared" si="32"/>
        <v>6795163.63</v>
      </c>
      <c r="G274" s="22">
        <f t="shared" si="32"/>
        <v>5961385.93</v>
      </c>
      <c r="H274" s="12">
        <f t="shared" si="32"/>
        <v>10496526.17</v>
      </c>
      <c r="I274" s="12">
        <f t="shared" si="32"/>
        <v>6902737.59</v>
      </c>
      <c r="J274" s="12">
        <f t="shared" si="32"/>
        <v>10106564.14</v>
      </c>
      <c r="K274" s="12">
        <f t="shared" si="32"/>
        <v>7461309.529999999</v>
      </c>
      <c r="L274" s="12">
        <f t="shared" si="32"/>
        <v>6483658.42</v>
      </c>
      <c r="M274" s="12">
        <f t="shared" si="32"/>
        <v>10157793.379999999</v>
      </c>
      <c r="N274" s="12">
        <f t="shared" si="32"/>
        <v>6516174.54</v>
      </c>
      <c r="O274" s="12">
        <f t="shared" si="32"/>
        <v>7658982.709999999</v>
      </c>
      <c r="P274" s="12">
        <f t="shared" si="32"/>
        <v>8832315.49</v>
      </c>
      <c r="Q274" s="12">
        <f t="shared" si="32"/>
        <v>93061983.50999999</v>
      </c>
    </row>
    <row r="275" spans="1:17" s="30" customFormat="1" ht="9.75">
      <c r="A275" s="8"/>
      <c r="B275" s="13" t="s">
        <v>544</v>
      </c>
      <c r="C275" s="13">
        <v>2101</v>
      </c>
      <c r="D275" s="13" t="s">
        <v>543</v>
      </c>
      <c r="E275" s="14">
        <v>2470969.98</v>
      </c>
      <c r="F275" s="14">
        <v>4011802.83</v>
      </c>
      <c r="G275" s="14">
        <v>3066441.13</v>
      </c>
      <c r="H275" s="14">
        <v>7733309.67</v>
      </c>
      <c r="I275" s="14">
        <v>4174909.19</v>
      </c>
      <c r="J275" s="14">
        <v>7214720.24</v>
      </c>
      <c r="K275" s="14">
        <v>4391010.02</v>
      </c>
      <c r="L275" s="14">
        <v>3584181.62</v>
      </c>
      <c r="M275" s="14">
        <v>7654461.8</v>
      </c>
      <c r="N275" s="14">
        <v>3843293.77</v>
      </c>
      <c r="O275" s="14">
        <v>5335602.31</v>
      </c>
      <c r="P275" s="14">
        <v>5631713.02</v>
      </c>
      <c r="Q275" s="15">
        <f>SUM(E275:P275)</f>
        <v>59112415.58</v>
      </c>
    </row>
    <row r="276" spans="1:17" s="30" customFormat="1" ht="9.75">
      <c r="A276" s="8"/>
      <c r="B276" s="13" t="s">
        <v>545</v>
      </c>
      <c r="C276" s="13">
        <v>2103</v>
      </c>
      <c r="D276" s="13" t="s">
        <v>546</v>
      </c>
      <c r="E276" s="14">
        <v>3218402</v>
      </c>
      <c r="F276" s="14">
        <v>2783360.8</v>
      </c>
      <c r="G276" s="14">
        <v>2894944.8</v>
      </c>
      <c r="H276" s="14">
        <v>2763216.5</v>
      </c>
      <c r="I276" s="14">
        <v>2727828.4</v>
      </c>
      <c r="J276" s="14">
        <v>2891843.9</v>
      </c>
      <c r="K276" s="14">
        <v>3070299.51</v>
      </c>
      <c r="L276" s="14">
        <v>2899476.8</v>
      </c>
      <c r="M276" s="14">
        <v>2503331.58</v>
      </c>
      <c r="N276" s="14">
        <v>2672880.77</v>
      </c>
      <c r="O276" s="14">
        <v>2323380.4</v>
      </c>
      <c r="P276" s="14">
        <v>3200602.47</v>
      </c>
      <c r="Q276" s="15">
        <f>SUM(E276:P276)</f>
        <v>33949567.93</v>
      </c>
    </row>
    <row r="277" spans="1:17" s="30" customFormat="1" ht="9.75">
      <c r="A277" s="8"/>
      <c r="B277" s="13" t="s">
        <v>547</v>
      </c>
      <c r="C277" s="13">
        <v>2104</v>
      </c>
      <c r="D277" s="13" t="s">
        <v>548</v>
      </c>
      <c r="E277" s="14">
        <v>0</v>
      </c>
      <c r="F277" s="14">
        <v>0</v>
      </c>
      <c r="G277" s="14">
        <v>0</v>
      </c>
      <c r="H277" s="14">
        <v>0</v>
      </c>
      <c r="I277" s="14">
        <v>0</v>
      </c>
      <c r="J277" s="14">
        <v>0</v>
      </c>
      <c r="K277" s="14">
        <v>0</v>
      </c>
      <c r="L277" s="14">
        <v>0</v>
      </c>
      <c r="M277" s="14">
        <v>0</v>
      </c>
      <c r="N277" s="14">
        <v>0</v>
      </c>
      <c r="O277" s="14">
        <v>0</v>
      </c>
      <c r="P277" s="14">
        <v>0</v>
      </c>
      <c r="Q277" s="15">
        <f>SUM(E277:P277)</f>
        <v>0</v>
      </c>
    </row>
    <row r="278" spans="1:17" s="30" customFormat="1" ht="9.75">
      <c r="A278" s="8"/>
      <c r="B278" s="9" t="s">
        <v>549</v>
      </c>
      <c r="C278" s="9"/>
      <c r="D278" s="10" t="s">
        <v>550</v>
      </c>
      <c r="E278" s="11">
        <f aca="true" t="shared" si="33" ref="E278:Q278">+E279+E289+E294</f>
        <v>169274980.52</v>
      </c>
      <c r="F278" s="11">
        <f t="shared" si="33"/>
        <v>275166199.96</v>
      </c>
      <c r="G278" s="11">
        <f t="shared" si="33"/>
        <v>222717890.28</v>
      </c>
      <c r="H278" s="11">
        <f t="shared" si="33"/>
        <v>263479922.5</v>
      </c>
      <c r="I278" s="11">
        <f t="shared" si="33"/>
        <v>231140541.68</v>
      </c>
      <c r="J278" s="11">
        <f t="shared" si="33"/>
        <v>208852023.04000002</v>
      </c>
      <c r="K278" s="11">
        <f t="shared" si="33"/>
        <v>366917915.34000003</v>
      </c>
      <c r="L278" s="11">
        <f t="shared" si="33"/>
        <v>237370120.70999998</v>
      </c>
      <c r="M278" s="11">
        <f t="shared" si="33"/>
        <v>221698684.75</v>
      </c>
      <c r="N278" s="11">
        <f t="shared" si="33"/>
        <v>236537145.17</v>
      </c>
      <c r="O278" s="11">
        <f t="shared" si="33"/>
        <v>206619750.7</v>
      </c>
      <c r="P278" s="11">
        <f t="shared" si="33"/>
        <v>235543964.76999998</v>
      </c>
      <c r="Q278" s="11">
        <f t="shared" si="33"/>
        <v>2875319139.42</v>
      </c>
    </row>
    <row r="279" spans="1:17" s="30" customFormat="1" ht="9.75">
      <c r="A279" s="8"/>
      <c r="B279" s="9" t="s">
        <v>551</v>
      </c>
      <c r="C279" s="9"/>
      <c r="D279" s="9" t="s">
        <v>552</v>
      </c>
      <c r="E279" s="12">
        <f>SUM(E280:E288)</f>
        <v>134992248.89000002</v>
      </c>
      <c r="F279" s="12">
        <f aca="true" t="shared" si="34" ref="F279:P279">SUM(F280:F288)</f>
        <v>172801936.77999997</v>
      </c>
      <c r="G279" s="12">
        <f t="shared" si="34"/>
        <v>137233508.02</v>
      </c>
      <c r="H279" s="12">
        <f t="shared" si="34"/>
        <v>177869911.12</v>
      </c>
      <c r="I279" s="12">
        <f t="shared" si="34"/>
        <v>145550802.38</v>
      </c>
      <c r="J279" s="12">
        <f t="shared" si="34"/>
        <v>123261735.65</v>
      </c>
      <c r="K279" s="12">
        <f t="shared" si="34"/>
        <v>156417074.26000002</v>
      </c>
      <c r="L279" s="12">
        <f t="shared" si="34"/>
        <v>151794409.56999996</v>
      </c>
      <c r="M279" s="12">
        <f t="shared" si="34"/>
        <v>135908938.72</v>
      </c>
      <c r="N279" s="12">
        <f t="shared" si="34"/>
        <v>150822723.11999997</v>
      </c>
      <c r="O279" s="12">
        <f t="shared" si="34"/>
        <v>131681301.06</v>
      </c>
      <c r="P279" s="12">
        <f t="shared" si="34"/>
        <v>144388903.51999998</v>
      </c>
      <c r="Q279" s="12">
        <f>SUM(Q280:Q288)</f>
        <v>1762723493.0900002</v>
      </c>
    </row>
    <row r="280" spans="1:17" s="30" customFormat="1" ht="9.75">
      <c r="A280" s="8"/>
      <c r="B280" s="13" t="s">
        <v>553</v>
      </c>
      <c r="C280" s="13">
        <v>2601</v>
      </c>
      <c r="D280" s="13" t="s">
        <v>554</v>
      </c>
      <c r="E280" s="14">
        <v>116917806.67</v>
      </c>
      <c r="F280" s="14">
        <v>136653627.33</v>
      </c>
      <c r="G280" s="14">
        <v>114259258.28</v>
      </c>
      <c r="H280" s="14">
        <v>137552867.45</v>
      </c>
      <c r="I280" s="14">
        <v>115398926.79</v>
      </c>
      <c r="J280" s="14">
        <v>98745204.38</v>
      </c>
      <c r="K280" s="14">
        <v>119106605.11</v>
      </c>
      <c r="L280" s="14">
        <v>121593742.89</v>
      </c>
      <c r="M280" s="14">
        <v>109225663.49</v>
      </c>
      <c r="N280" s="14">
        <v>113688785.14</v>
      </c>
      <c r="O280" s="14">
        <v>97932002.19</v>
      </c>
      <c r="P280" s="14">
        <v>112213855.37</v>
      </c>
      <c r="Q280" s="15">
        <f aca="true" t="shared" si="35" ref="Q280:Q288">SUM(E280:P280)</f>
        <v>1393288345.0900002</v>
      </c>
    </row>
    <row r="281" spans="1:17" s="30" customFormat="1" ht="9.75">
      <c r="A281" s="8"/>
      <c r="B281" s="13" t="s">
        <v>555</v>
      </c>
      <c r="C281" s="13">
        <v>2602</v>
      </c>
      <c r="D281" s="13" t="s">
        <v>556</v>
      </c>
      <c r="E281" s="14">
        <v>10413729.4</v>
      </c>
      <c r="F281" s="14">
        <v>10503086.34</v>
      </c>
      <c r="G281" s="14">
        <v>4998464.91</v>
      </c>
      <c r="H281" s="14">
        <v>18938308.74</v>
      </c>
      <c r="I281" s="14">
        <v>9104957.72</v>
      </c>
      <c r="J281" s="14">
        <v>5975471.46</v>
      </c>
      <c r="K281" s="14">
        <v>15051672.72</v>
      </c>
      <c r="L281" s="14">
        <v>9812667.71</v>
      </c>
      <c r="M281" s="14">
        <v>5495261.92</v>
      </c>
      <c r="N281" s="14">
        <v>11533118.55</v>
      </c>
      <c r="O281" s="14">
        <v>9162993.64</v>
      </c>
      <c r="P281" s="14">
        <v>6229605.89</v>
      </c>
      <c r="Q281" s="15">
        <f t="shared" si="35"/>
        <v>117219339</v>
      </c>
    </row>
    <row r="282" spans="1:17" s="30" customFormat="1" ht="9.75">
      <c r="A282" s="8"/>
      <c r="B282" s="13" t="s">
        <v>557</v>
      </c>
      <c r="C282" s="13">
        <v>2603</v>
      </c>
      <c r="D282" s="13" t="s">
        <v>558</v>
      </c>
      <c r="E282" s="14">
        <v>3902245.15</v>
      </c>
      <c r="F282" s="14">
        <v>4633915.53</v>
      </c>
      <c r="G282" s="14">
        <v>4087523.09</v>
      </c>
      <c r="H282" s="14">
        <v>3841452.67</v>
      </c>
      <c r="I282" s="14">
        <v>4322825.76</v>
      </c>
      <c r="J282" s="14">
        <v>4122533.45</v>
      </c>
      <c r="K282" s="14">
        <v>4372824.7</v>
      </c>
      <c r="L282" s="14">
        <v>4244042.32</v>
      </c>
      <c r="M282" s="14">
        <v>4274688.4</v>
      </c>
      <c r="N282" s="14">
        <v>4222254.08</v>
      </c>
      <c r="O282" s="14">
        <v>4059150.47</v>
      </c>
      <c r="P282" s="14">
        <v>4191643.38</v>
      </c>
      <c r="Q282" s="15">
        <f t="shared" si="35"/>
        <v>50275099</v>
      </c>
    </row>
    <row r="283" spans="1:17" s="30" customFormat="1" ht="9.75">
      <c r="A283" s="8"/>
      <c r="B283" s="13" t="s">
        <v>559</v>
      </c>
      <c r="C283" s="13">
        <v>2604</v>
      </c>
      <c r="D283" s="13" t="s">
        <v>560</v>
      </c>
      <c r="E283" s="14">
        <v>0</v>
      </c>
      <c r="F283" s="14">
        <v>0</v>
      </c>
      <c r="G283" s="14">
        <v>0</v>
      </c>
      <c r="H283" s="14">
        <v>0</v>
      </c>
      <c r="I283" s="14">
        <v>0</v>
      </c>
      <c r="J283" s="14">
        <v>0</v>
      </c>
      <c r="K283" s="14">
        <v>0</v>
      </c>
      <c r="L283" s="14">
        <v>0</v>
      </c>
      <c r="M283" s="14">
        <v>0</v>
      </c>
      <c r="N283" s="14">
        <v>0</v>
      </c>
      <c r="O283" s="14">
        <v>0</v>
      </c>
      <c r="P283" s="14">
        <v>0</v>
      </c>
      <c r="Q283" s="15">
        <f t="shared" si="35"/>
        <v>0</v>
      </c>
    </row>
    <row r="284" spans="1:17" s="30" customFormat="1" ht="9.75">
      <c r="A284" s="8"/>
      <c r="B284" s="13" t="s">
        <v>561</v>
      </c>
      <c r="C284" s="13">
        <v>2605</v>
      </c>
      <c r="D284" s="13" t="s">
        <v>562</v>
      </c>
      <c r="E284" s="14">
        <v>33782.99</v>
      </c>
      <c r="F284" s="14">
        <v>92829.95</v>
      </c>
      <c r="G284" s="14">
        <v>167510.19</v>
      </c>
      <c r="H284" s="14">
        <v>84936.33</v>
      </c>
      <c r="I284" s="14">
        <v>74992.63</v>
      </c>
      <c r="J284" s="14">
        <v>42940.81</v>
      </c>
      <c r="K284" s="14">
        <v>36366.8</v>
      </c>
      <c r="L284" s="14">
        <v>40673.25</v>
      </c>
      <c r="M284" s="14">
        <v>44121.6</v>
      </c>
      <c r="N284" s="14">
        <v>41051.74</v>
      </c>
      <c r="O284" s="14">
        <v>35274.22</v>
      </c>
      <c r="P284" s="14">
        <v>25571.49</v>
      </c>
      <c r="Q284" s="15">
        <f t="shared" si="35"/>
        <v>720052</v>
      </c>
    </row>
    <row r="285" spans="1:17" s="30" customFormat="1" ht="9.75">
      <c r="A285" s="8"/>
      <c r="B285" s="13" t="s">
        <v>563</v>
      </c>
      <c r="C285" s="13">
        <v>2606</v>
      </c>
      <c r="D285" s="13" t="s">
        <v>564</v>
      </c>
      <c r="E285" s="14">
        <v>137150.11</v>
      </c>
      <c r="F285" s="14">
        <v>133043.51</v>
      </c>
      <c r="G285" s="14">
        <v>143375.87</v>
      </c>
      <c r="H285" s="14">
        <v>135460.44</v>
      </c>
      <c r="I285" s="14">
        <v>102465.14</v>
      </c>
      <c r="J285" s="14">
        <v>98099.48</v>
      </c>
      <c r="K285" s="14">
        <v>85816.2</v>
      </c>
      <c r="L285" s="14">
        <v>122678.6</v>
      </c>
      <c r="M285" s="14">
        <v>220686.59</v>
      </c>
      <c r="N285" s="14">
        <v>131184.35</v>
      </c>
      <c r="O285" s="14">
        <v>126143.8</v>
      </c>
      <c r="P285" s="14">
        <v>121760.91</v>
      </c>
      <c r="Q285" s="15">
        <f t="shared" si="35"/>
        <v>1557865</v>
      </c>
    </row>
    <row r="286" spans="1:17" s="30" customFormat="1" ht="9.75">
      <c r="A286" s="23"/>
      <c r="B286" s="21" t="s">
        <v>565</v>
      </c>
      <c r="C286" s="21">
        <v>2607</v>
      </c>
      <c r="D286" s="21" t="s">
        <v>566</v>
      </c>
      <c r="E286" s="17">
        <v>2073935.39</v>
      </c>
      <c r="F286" s="17">
        <v>2531208.28</v>
      </c>
      <c r="G286" s="17">
        <v>1898583.17</v>
      </c>
      <c r="H286" s="17">
        <v>1958337.88</v>
      </c>
      <c r="I286" s="17">
        <v>1973635.43</v>
      </c>
      <c r="J286" s="17">
        <v>2058834.8</v>
      </c>
      <c r="K286" s="17">
        <v>1981491.9</v>
      </c>
      <c r="L286" s="17">
        <v>1904144.87</v>
      </c>
      <c r="M286" s="17">
        <v>1826797.84</v>
      </c>
      <c r="N286" s="17">
        <v>2229354.63</v>
      </c>
      <c r="O286" s="17">
        <v>1969827.74</v>
      </c>
      <c r="P286" s="17">
        <v>2156318.07</v>
      </c>
      <c r="Q286" s="16">
        <f t="shared" si="35"/>
        <v>24562469.999999996</v>
      </c>
    </row>
    <row r="287" spans="1:17" s="30" customFormat="1" ht="9.75">
      <c r="A287" s="8"/>
      <c r="B287" s="13" t="s">
        <v>567</v>
      </c>
      <c r="C287" s="13">
        <v>2608</v>
      </c>
      <c r="D287" s="13" t="s">
        <v>568</v>
      </c>
      <c r="E287" s="14">
        <v>1424814.61</v>
      </c>
      <c r="F287" s="14">
        <v>1692764.45</v>
      </c>
      <c r="G287" s="14">
        <v>1418914.66</v>
      </c>
      <c r="H287" s="14">
        <v>1611943.56</v>
      </c>
      <c r="I287" s="14">
        <v>1426029.16</v>
      </c>
      <c r="J287" s="14">
        <v>1253654.29</v>
      </c>
      <c r="K287" s="14">
        <v>1508022.46</v>
      </c>
      <c r="L287" s="14">
        <v>1407994.98</v>
      </c>
      <c r="M287" s="14">
        <v>1376834.67</v>
      </c>
      <c r="N287" s="14">
        <v>1389630.07</v>
      </c>
      <c r="O287" s="14">
        <v>1217710.29</v>
      </c>
      <c r="P287" s="14">
        <v>1380343.8</v>
      </c>
      <c r="Q287" s="15">
        <f t="shared" si="35"/>
        <v>17108657.000000004</v>
      </c>
    </row>
    <row r="288" spans="1:17" s="30" customFormat="1" ht="9.75">
      <c r="A288" s="8"/>
      <c r="B288" s="13" t="s">
        <v>569</v>
      </c>
      <c r="C288" s="13">
        <v>2609</v>
      </c>
      <c r="D288" s="13" t="s">
        <v>570</v>
      </c>
      <c r="E288" s="14">
        <v>88784.57</v>
      </c>
      <c r="F288" s="14">
        <v>16561461.39</v>
      </c>
      <c r="G288" s="14">
        <v>10259877.85</v>
      </c>
      <c r="H288" s="14">
        <v>13746604.05</v>
      </c>
      <c r="I288" s="14">
        <v>13146969.75</v>
      </c>
      <c r="J288" s="14">
        <v>10964996.98</v>
      </c>
      <c r="K288" s="14">
        <v>14274274.37</v>
      </c>
      <c r="L288" s="14">
        <v>12668464.95</v>
      </c>
      <c r="M288" s="14">
        <v>13444884.21</v>
      </c>
      <c r="N288" s="14">
        <v>17587344.56</v>
      </c>
      <c r="O288" s="14">
        <v>17178198.71</v>
      </c>
      <c r="P288" s="14">
        <v>18069804.61</v>
      </c>
      <c r="Q288" s="15">
        <f t="shared" si="35"/>
        <v>157991666</v>
      </c>
    </row>
    <row r="289" spans="1:17" s="30" customFormat="1" ht="9.75">
      <c r="A289" s="8"/>
      <c r="B289" s="9" t="s">
        <v>571</v>
      </c>
      <c r="C289" s="9"/>
      <c r="D289" s="9" t="s">
        <v>572</v>
      </c>
      <c r="E289" s="12">
        <f aca="true" t="shared" si="36" ref="E289:Q289">SUM(E290:E293)</f>
        <v>34282731.63</v>
      </c>
      <c r="F289" s="12">
        <f t="shared" si="36"/>
        <v>102364263.17999999</v>
      </c>
      <c r="G289" s="12">
        <f t="shared" si="36"/>
        <v>85484382.25999999</v>
      </c>
      <c r="H289" s="12">
        <f t="shared" si="36"/>
        <v>85610011.38000001</v>
      </c>
      <c r="I289" s="12">
        <f t="shared" si="36"/>
        <v>85589739.3</v>
      </c>
      <c r="J289" s="12">
        <f t="shared" si="36"/>
        <v>85590287.39</v>
      </c>
      <c r="K289" s="12">
        <f t="shared" si="36"/>
        <v>85605841.08000001</v>
      </c>
      <c r="L289" s="12">
        <f t="shared" si="36"/>
        <v>85575711.14</v>
      </c>
      <c r="M289" s="12">
        <f t="shared" si="36"/>
        <v>85789746.03</v>
      </c>
      <c r="N289" s="12">
        <f t="shared" si="36"/>
        <v>85714422.05000001</v>
      </c>
      <c r="O289" s="12">
        <f t="shared" si="36"/>
        <v>74938449.64</v>
      </c>
      <c r="P289" s="12">
        <f t="shared" si="36"/>
        <v>91155061.25</v>
      </c>
      <c r="Q289" s="12">
        <f t="shared" si="36"/>
        <v>987700646.3299998</v>
      </c>
    </row>
    <row r="290" spans="1:17" s="30" customFormat="1" ht="9.75">
      <c r="A290" s="8"/>
      <c r="B290" s="13" t="s">
        <v>573</v>
      </c>
      <c r="C290" s="13">
        <v>2701</v>
      </c>
      <c r="D290" s="13" t="s">
        <v>574</v>
      </c>
      <c r="E290" s="14">
        <v>8032810.8</v>
      </c>
      <c r="F290" s="14">
        <v>24422192.21</v>
      </c>
      <c r="G290" s="14">
        <v>20324843.63</v>
      </c>
      <c r="H290" s="14">
        <v>20324843.63</v>
      </c>
      <c r="I290" s="14">
        <v>20324843.63</v>
      </c>
      <c r="J290" s="14">
        <v>20324831.4</v>
      </c>
      <c r="K290" s="14">
        <v>20324843.63</v>
      </c>
      <c r="L290" s="14">
        <v>20324843.63</v>
      </c>
      <c r="M290" s="14">
        <v>20324843.63</v>
      </c>
      <c r="N290" s="14">
        <v>20324843.07</v>
      </c>
      <c r="O290" s="14">
        <v>9813690.74</v>
      </c>
      <c r="P290" s="14">
        <v>0</v>
      </c>
      <c r="Q290" s="15">
        <f>SUM(E290:P290)</f>
        <v>204867429.99999997</v>
      </c>
    </row>
    <row r="291" spans="1:17" s="30" customFormat="1" ht="9.75">
      <c r="A291" s="8"/>
      <c r="B291" s="13" t="s">
        <v>575</v>
      </c>
      <c r="C291" s="13">
        <v>2702</v>
      </c>
      <c r="D291" s="13" t="s">
        <v>576</v>
      </c>
      <c r="E291" s="14">
        <v>374061.8</v>
      </c>
      <c r="F291" s="14">
        <v>337074.23</v>
      </c>
      <c r="G291" s="14">
        <v>466110.85</v>
      </c>
      <c r="H291" s="14">
        <v>493555.14</v>
      </c>
      <c r="I291" s="14">
        <v>534302.14</v>
      </c>
      <c r="J291" s="14">
        <v>555970.25</v>
      </c>
      <c r="K291" s="14">
        <v>590700.09</v>
      </c>
      <c r="L291" s="14">
        <v>496740.72</v>
      </c>
      <c r="M291" s="14">
        <v>728803.42</v>
      </c>
      <c r="N291" s="14">
        <v>642276.15</v>
      </c>
      <c r="O291" s="14">
        <v>504928.47</v>
      </c>
      <c r="P291" s="14">
        <v>465199.68</v>
      </c>
      <c r="Q291" s="15">
        <f>SUM(E291:P291)</f>
        <v>6189722.9399999995</v>
      </c>
    </row>
    <row r="292" spans="1:17" s="30" customFormat="1" ht="9.75">
      <c r="A292" s="8"/>
      <c r="B292" s="13" t="s">
        <v>577</v>
      </c>
      <c r="C292" s="13">
        <v>2703</v>
      </c>
      <c r="D292" s="13" t="s">
        <v>578</v>
      </c>
      <c r="E292" s="14">
        <v>25822745.51</v>
      </c>
      <c r="F292" s="14">
        <v>77468235.35</v>
      </c>
      <c r="G292" s="14">
        <v>64556862.68</v>
      </c>
      <c r="H292" s="14">
        <v>64556862.68</v>
      </c>
      <c r="I292" s="14">
        <v>64556862.68</v>
      </c>
      <c r="J292" s="14">
        <v>64556862.68</v>
      </c>
      <c r="K292" s="14">
        <v>64556862.68</v>
      </c>
      <c r="L292" s="14">
        <v>64556862.68</v>
      </c>
      <c r="M292" s="14">
        <v>64556862.68</v>
      </c>
      <c r="N292" s="14">
        <v>64556862.68</v>
      </c>
      <c r="O292" s="14">
        <v>64556862.68</v>
      </c>
      <c r="P292" s="14">
        <v>90379611.02</v>
      </c>
      <c r="Q292" s="15">
        <f>SUM(E292:P292)</f>
        <v>774682355.9999999</v>
      </c>
    </row>
    <row r="293" spans="1:17" s="30" customFormat="1" ht="9.75">
      <c r="A293" s="8"/>
      <c r="B293" s="13" t="s">
        <v>579</v>
      </c>
      <c r="C293" s="13">
        <v>2704</v>
      </c>
      <c r="D293" s="13" t="s">
        <v>580</v>
      </c>
      <c r="E293" s="14">
        <v>53113.52</v>
      </c>
      <c r="F293" s="14">
        <v>136761.39</v>
      </c>
      <c r="G293" s="14">
        <v>136565.1</v>
      </c>
      <c r="H293" s="14">
        <v>234749.93</v>
      </c>
      <c r="I293" s="14">
        <v>173730.85</v>
      </c>
      <c r="J293" s="14">
        <v>152623.06</v>
      </c>
      <c r="K293" s="14">
        <v>133434.68</v>
      </c>
      <c r="L293" s="14">
        <v>197264.11</v>
      </c>
      <c r="M293" s="14">
        <v>179236.3</v>
      </c>
      <c r="N293" s="14">
        <v>190440.15</v>
      </c>
      <c r="O293" s="14">
        <v>62967.75</v>
      </c>
      <c r="P293" s="14">
        <v>310250.55</v>
      </c>
      <c r="Q293" s="15">
        <f>SUM(E293:P293)</f>
        <v>1961137.3899999997</v>
      </c>
    </row>
    <row r="294" spans="1:17" s="30" customFormat="1" ht="9.75">
      <c r="A294" s="8"/>
      <c r="B294" s="9" t="s">
        <v>581</v>
      </c>
      <c r="C294" s="9"/>
      <c r="D294" s="9" t="s">
        <v>582</v>
      </c>
      <c r="E294" s="12">
        <f aca="true" t="shared" si="37" ref="E294:Q294">SUM(E295:E298)</f>
        <v>0</v>
      </c>
      <c r="F294" s="12">
        <f t="shared" si="37"/>
        <v>0</v>
      </c>
      <c r="G294" s="12">
        <f t="shared" si="37"/>
        <v>0</v>
      </c>
      <c r="H294" s="12">
        <f t="shared" si="37"/>
        <v>0</v>
      </c>
      <c r="I294" s="12">
        <f t="shared" si="37"/>
        <v>0</v>
      </c>
      <c r="J294" s="12">
        <f t="shared" si="37"/>
        <v>0</v>
      </c>
      <c r="K294" s="12">
        <f t="shared" si="37"/>
        <v>124895000</v>
      </c>
      <c r="L294" s="12">
        <f t="shared" si="37"/>
        <v>0</v>
      </c>
      <c r="M294" s="12">
        <f t="shared" si="37"/>
        <v>0</v>
      </c>
      <c r="N294" s="12">
        <f t="shared" si="37"/>
        <v>0</v>
      </c>
      <c r="O294" s="12">
        <f t="shared" si="37"/>
        <v>0</v>
      </c>
      <c r="P294" s="12">
        <f t="shared" si="37"/>
        <v>0</v>
      </c>
      <c r="Q294" s="12">
        <f t="shared" si="37"/>
        <v>124895000</v>
      </c>
    </row>
    <row r="295" spans="1:17" s="30" customFormat="1" ht="9.75">
      <c r="A295" s="8"/>
      <c r="B295" s="13" t="s">
        <v>583</v>
      </c>
      <c r="C295" s="13">
        <v>2801</v>
      </c>
      <c r="D295" s="13" t="s">
        <v>584</v>
      </c>
      <c r="E295" s="14">
        <v>0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4">
        <v>103395000</v>
      </c>
      <c r="L295" s="14">
        <v>0</v>
      </c>
      <c r="M295" s="14">
        <v>0</v>
      </c>
      <c r="N295" s="14">
        <v>0</v>
      </c>
      <c r="O295" s="14">
        <v>0</v>
      </c>
      <c r="P295" s="14">
        <v>0</v>
      </c>
      <c r="Q295" s="15">
        <f>SUM(E295:P295)</f>
        <v>103395000</v>
      </c>
    </row>
    <row r="296" spans="1:17" s="30" customFormat="1" ht="9.75">
      <c r="A296" s="8"/>
      <c r="B296" s="13" t="s">
        <v>585</v>
      </c>
      <c r="C296" s="13">
        <v>2802</v>
      </c>
      <c r="D296" s="13" t="s">
        <v>586</v>
      </c>
      <c r="E296" s="14">
        <v>0</v>
      </c>
      <c r="F296" s="14">
        <v>0</v>
      </c>
      <c r="G296" s="14">
        <v>0</v>
      </c>
      <c r="H296" s="14">
        <v>0</v>
      </c>
      <c r="I296" s="14">
        <v>0</v>
      </c>
      <c r="J296" s="14">
        <v>0</v>
      </c>
      <c r="K296" s="14">
        <v>0</v>
      </c>
      <c r="L296" s="14">
        <v>0</v>
      </c>
      <c r="M296" s="14">
        <v>0</v>
      </c>
      <c r="N296" s="14">
        <v>0</v>
      </c>
      <c r="O296" s="14">
        <v>0</v>
      </c>
      <c r="P296" s="14">
        <v>0</v>
      </c>
      <c r="Q296" s="15">
        <f>SUM(E296:P296)</f>
        <v>0</v>
      </c>
    </row>
    <row r="297" spans="1:17" s="30" customFormat="1" ht="9.75">
      <c r="A297" s="8"/>
      <c r="B297" s="13" t="s">
        <v>587</v>
      </c>
      <c r="C297" s="13">
        <v>2803</v>
      </c>
      <c r="D297" s="13" t="s">
        <v>588</v>
      </c>
      <c r="E297" s="14">
        <v>0</v>
      </c>
      <c r="F297" s="14">
        <v>0</v>
      </c>
      <c r="G297" s="14">
        <v>0</v>
      </c>
      <c r="H297" s="14">
        <v>0</v>
      </c>
      <c r="I297" s="14">
        <v>0</v>
      </c>
      <c r="J297" s="14">
        <v>0</v>
      </c>
      <c r="K297" s="14">
        <v>21500000</v>
      </c>
      <c r="L297" s="14">
        <v>0</v>
      </c>
      <c r="M297" s="14">
        <v>0</v>
      </c>
      <c r="N297" s="14">
        <v>0</v>
      </c>
      <c r="O297" s="14">
        <v>0</v>
      </c>
      <c r="P297" s="14">
        <v>0</v>
      </c>
      <c r="Q297" s="15">
        <f>SUM(E297:P297)</f>
        <v>21500000</v>
      </c>
    </row>
    <row r="298" spans="1:17" s="30" customFormat="1" ht="9.75">
      <c r="A298" s="8"/>
      <c r="B298" s="13" t="s">
        <v>589</v>
      </c>
      <c r="C298" s="13">
        <v>2804</v>
      </c>
      <c r="D298" s="13" t="s">
        <v>590</v>
      </c>
      <c r="E298" s="14">
        <v>0</v>
      </c>
      <c r="F298" s="14">
        <v>0</v>
      </c>
      <c r="G298" s="14">
        <v>0</v>
      </c>
      <c r="H298" s="14">
        <v>0</v>
      </c>
      <c r="I298" s="14">
        <v>0</v>
      </c>
      <c r="J298" s="14">
        <v>0</v>
      </c>
      <c r="K298" s="14">
        <v>0</v>
      </c>
      <c r="L298" s="14">
        <v>0</v>
      </c>
      <c r="M298" s="14">
        <v>0</v>
      </c>
      <c r="N298" s="14">
        <v>0</v>
      </c>
      <c r="O298" s="14">
        <v>0</v>
      </c>
      <c r="P298" s="14">
        <v>0</v>
      </c>
      <c r="Q298" s="15">
        <f>SUM(E298:P298)</f>
        <v>0</v>
      </c>
    </row>
    <row r="299" spans="1:17" s="30" customFormat="1" ht="9.75">
      <c r="A299" s="8"/>
      <c r="B299" s="24"/>
      <c r="C299" s="24"/>
      <c r="D299" s="25" t="s">
        <v>591</v>
      </c>
      <c r="E299" s="26">
        <f aca="true" t="shared" si="38" ref="E299:Q299">+E7+E43+E56+E147+E206+E278</f>
        <v>654301198.59</v>
      </c>
      <c r="F299" s="26">
        <f t="shared" si="38"/>
        <v>488493487.36</v>
      </c>
      <c r="G299" s="26">
        <f t="shared" si="38"/>
        <v>335274308.44</v>
      </c>
      <c r="H299" s="26">
        <f t="shared" si="38"/>
        <v>368035067.86</v>
      </c>
      <c r="I299" s="26">
        <f t="shared" si="38"/>
        <v>318224500.81</v>
      </c>
      <c r="J299" s="26">
        <f t="shared" si="38"/>
        <v>304727420.45000005</v>
      </c>
      <c r="K299" s="26">
        <f t="shared" si="38"/>
        <v>479651775.48</v>
      </c>
      <c r="L299" s="26">
        <f t="shared" si="38"/>
        <v>326479462.03</v>
      </c>
      <c r="M299" s="26">
        <f t="shared" si="38"/>
        <v>307018567.46000004</v>
      </c>
      <c r="N299" s="26">
        <f t="shared" si="38"/>
        <v>350616123.51</v>
      </c>
      <c r="O299" s="26">
        <f t="shared" si="38"/>
        <v>290847267.96</v>
      </c>
      <c r="P299" s="26">
        <f t="shared" si="38"/>
        <v>348209307.47999996</v>
      </c>
      <c r="Q299" s="26">
        <f t="shared" si="38"/>
        <v>4571878487.429999</v>
      </c>
    </row>
    <row r="300" spans="4:17" ht="14.25">
      <c r="D300" s="4"/>
      <c r="Q300" s="5"/>
    </row>
    <row r="301" spans="4:17" ht="14.25">
      <c r="D301" s="4"/>
      <c r="Q301" s="5"/>
    </row>
    <row r="302" spans="4:17" ht="14.25">
      <c r="D302" s="4"/>
      <c r="H302" s="5"/>
      <c r="Q302" s="5"/>
    </row>
    <row r="303" spans="4:17" ht="14.25">
      <c r="D303" s="4"/>
      <c r="H303" s="5"/>
      <c r="Q303" s="5"/>
    </row>
    <row r="304" spans="4:17" ht="14.25">
      <c r="D304" s="4"/>
      <c r="Q304" s="5"/>
    </row>
    <row r="305" spans="4:17" ht="14.25">
      <c r="D305" s="4"/>
      <c r="H305" s="6"/>
      <c r="Q305" s="5"/>
    </row>
    <row r="306" ht="14.25">
      <c r="H306" s="7"/>
    </row>
    <row r="307" ht="14.25">
      <c r="Q307" s="5"/>
    </row>
    <row r="308" ht="14.25">
      <c r="Q308" s="5"/>
    </row>
  </sheetData>
  <sheetProtection/>
  <printOptions/>
  <pageMargins left="0.7" right="0.7" top="0.75" bottom="0.75" header="0.3" footer="0.3"/>
  <pageSetup horizontalDpi="600" verticalDpi="600" orientation="portrait" paperSize="9" r:id="rId2"/>
  <ignoredErrors>
    <ignoredError sqref="Q12:Q4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</dc:creator>
  <cp:keywords/>
  <dc:description/>
  <cp:lastModifiedBy>Claudia Elizabeth Casillas Villegas</cp:lastModifiedBy>
  <dcterms:created xsi:type="dcterms:W3CDTF">2016-11-28T20:15:30Z</dcterms:created>
  <dcterms:modified xsi:type="dcterms:W3CDTF">2017-01-31T19:19:36Z</dcterms:modified>
  <cp:category/>
  <cp:version/>
  <cp:contentType/>
  <cp:contentStatus/>
</cp:coreProperties>
</file>